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non Rocco\Desktop\LITOSMED-POLEMIL 2023\POLEMIL\Traitement_IDA_2024\Traitement_R\Data\"/>
    </mc:Choice>
  </mc:AlternateContent>
  <xr:revisionPtr revIDLastSave="0" documentId="13_ncr:1_{D741C0B6-1916-4CB6-A3C8-E5F47E068B3D}" xr6:coauthVersionLast="47" xr6:coauthVersionMax="47" xr10:uidLastSave="{00000000-0000-0000-0000-000000000000}"/>
  <bookViews>
    <workbookView xWindow="-120" yWindow="-120" windowWidth="19800" windowHeight="11760" activeTab="1" xr2:uid="{B67C31E3-E206-4BEF-BD98-77A96C666D7F}"/>
  </bookViews>
  <sheets>
    <sheet name="category_attribution" sheetId="3" r:id="rId1"/>
    <sheet name="Avg_fluxes" sheetId="1" r:id="rId2"/>
  </sheets>
  <definedNames>
    <definedName name="_xlnm._FilterDatabase" localSheetId="0" hidden="1">category_attribution!$A$1:$F$52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3" l="1"/>
  <c r="F47" i="3"/>
  <c r="E47" i="3"/>
  <c r="D47" i="3"/>
  <c r="F46" i="3"/>
  <c r="E46" i="3"/>
  <c r="D46" i="3"/>
  <c r="F45" i="3"/>
  <c r="E45" i="3"/>
  <c r="D45" i="3"/>
  <c r="F44" i="3"/>
  <c r="E44" i="3"/>
  <c r="D44" i="3"/>
  <c r="F43" i="3"/>
  <c r="E43" i="3"/>
  <c r="D43" i="3"/>
  <c r="F42" i="3"/>
  <c r="E42" i="3"/>
  <c r="D42" i="3"/>
  <c r="F41" i="3"/>
  <c r="E41" i="3"/>
  <c r="D41" i="3"/>
  <c r="F40" i="3"/>
  <c r="E40" i="3"/>
  <c r="D40" i="3"/>
  <c r="F39" i="3"/>
  <c r="E39" i="3"/>
  <c r="D39" i="3"/>
  <c r="F38" i="3"/>
  <c r="E38" i="3"/>
  <c r="D38" i="3"/>
  <c r="F37" i="3"/>
  <c r="E37" i="3"/>
  <c r="D37" i="3"/>
  <c r="F36" i="3"/>
  <c r="E36" i="3"/>
  <c r="D36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F22" i="3"/>
  <c r="E22" i="3"/>
  <c r="D22" i="3"/>
  <c r="F21" i="3"/>
  <c r="E21" i="3"/>
  <c r="D21" i="3"/>
  <c r="F20" i="3"/>
  <c r="E20" i="3"/>
  <c r="D20" i="3"/>
  <c r="F19" i="3"/>
  <c r="E19" i="3"/>
  <c r="D19" i="3"/>
  <c r="F18" i="3"/>
  <c r="E18" i="3"/>
  <c r="D18" i="3"/>
  <c r="F17" i="3"/>
  <c r="E17" i="3"/>
  <c r="D17" i="3"/>
  <c r="F16" i="3"/>
  <c r="E16" i="3"/>
  <c r="D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F7" i="3"/>
  <c r="E7" i="3"/>
  <c r="D7" i="3"/>
  <c r="F6" i="3"/>
  <c r="E6" i="3"/>
  <c r="D6" i="3"/>
  <c r="F5" i="3"/>
  <c r="E5" i="3"/>
  <c r="D5" i="3"/>
  <c r="F4" i="3"/>
  <c r="E4" i="3"/>
  <c r="D4" i="3"/>
  <c r="F3" i="3"/>
  <c r="E3" i="3"/>
  <c r="D3" i="3"/>
  <c r="F2" i="3"/>
  <c r="E2" i="3"/>
  <c r="D2" i="3"/>
  <c r="P12" i="1"/>
  <c r="D50" i="1"/>
  <c r="D49" i="1"/>
  <c r="F49" i="1"/>
  <c r="G49" i="1"/>
  <c r="H49" i="1"/>
  <c r="I49" i="1"/>
  <c r="E49" i="1"/>
  <c r="P3" i="1"/>
  <c r="Q3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Q2" i="1"/>
  <c r="P2" i="1"/>
  <c r="E49" i="3" l="1"/>
  <c r="F49" i="3"/>
  <c r="G49" i="3" l="1"/>
  <c r="F50" i="3" s="1"/>
  <c r="D50" i="3" l="1"/>
  <c r="E50" i="3"/>
</calcChain>
</file>

<file path=xl/sharedStrings.xml><?xml version="1.0" encoding="utf-8"?>
<sst xmlns="http://schemas.openxmlformats.org/spreadsheetml/2006/main" count="278" uniqueCount="131">
  <si>
    <t>nb</t>
  </si>
  <si>
    <t>x</t>
  </si>
  <si>
    <t>Flux1</t>
  </si>
  <si>
    <t>Flux2</t>
  </si>
  <si>
    <t>Flux3</t>
  </si>
  <si>
    <t>Flux4</t>
  </si>
  <si>
    <t>Fluxsol</t>
  </si>
  <si>
    <t>sd1</t>
  </si>
  <si>
    <t>sd2</t>
  </si>
  <si>
    <t>sd3</t>
  </si>
  <si>
    <t>sd4</t>
  </si>
  <si>
    <t>sd_sol</t>
  </si>
  <si>
    <t>category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</si>
  <si>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</si>
  <si>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</si>
  <si>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</si>
  <si>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</si>
  <si>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</si>
  <si>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</si>
  <si>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</si>
  <si>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</si>
  <si>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</si>
  <si>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</si>
  <si>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</si>
  <si>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</si>
  <si>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</si>
  <si>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</si>
  <si>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</si>
  <si>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</si>
  <si>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</si>
  <si>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</si>
  <si>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</si>
  <si>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</si>
  <si>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</si>
  <si>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</si>
  <si>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</si>
  <si>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</si>
  <si>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</si>
  <si>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</si>
  <si>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</si>
  <si>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</si>
  <si>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</si>
  <si>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</si>
  <si>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</si>
  <si>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</si>
  <si>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</si>
  <si>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</si>
  <si>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</si>
  <si>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</si>
  <si>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</si>
  <si>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</si>
  <si>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</si>
  <si>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</si>
  <si>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</si>
  <si>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</si>
  <si>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</si>
  <si>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</si>
  <si>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</si>
  <si>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</si>
  <si>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C1H2O1</t>
  </si>
  <si>
    <t>C1H4O1</t>
  </si>
  <si>
    <t>C2H3N1</t>
  </si>
  <si>
    <t>C3H6</t>
  </si>
  <si>
    <t>C1H2O2</t>
  </si>
  <si>
    <t>C2H6O1</t>
  </si>
  <si>
    <t>C4H4</t>
  </si>
  <si>
    <t>C3H5N1</t>
  </si>
  <si>
    <t>C3H4O1</t>
  </si>
  <si>
    <t>C3H6O1</t>
  </si>
  <si>
    <t>C2H4O2</t>
  </si>
  <si>
    <t>C1H3N1O2</t>
  </si>
  <si>
    <t>C5H8</t>
  </si>
  <si>
    <t>C4H7N1</t>
  </si>
  <si>
    <t>C4H6O1</t>
  </si>
  <si>
    <t>C3H6O2</t>
  </si>
  <si>
    <t>C6H4</t>
  </si>
  <si>
    <t>C6H6</t>
  </si>
  <si>
    <t>C4H4S1</t>
  </si>
  <si>
    <t>C5H8O1</t>
  </si>
  <si>
    <t>C3H3N1O2</t>
  </si>
  <si>
    <t>C4H6O2</t>
  </si>
  <si>
    <t>C5H10O1</t>
  </si>
  <si>
    <t>C7H8</t>
  </si>
  <si>
    <t>C2H6O4</t>
  </si>
  <si>
    <t>C4H4N2O1</t>
  </si>
  <si>
    <t>C4H3N1O2</t>
  </si>
  <si>
    <t>C5H6O2</t>
  </si>
  <si>
    <t>C4H5N1O2</t>
  </si>
  <si>
    <t>C4H6O3</t>
  </si>
  <si>
    <t>C8H10</t>
  </si>
  <si>
    <t>C6H6O2</t>
  </si>
  <si>
    <t>C5H4O3</t>
  </si>
  <si>
    <t>C7H14O1</t>
  </si>
  <si>
    <t>C9H13</t>
  </si>
  <si>
    <t>C7H12O2</t>
  </si>
  <si>
    <t>C8H16O1</t>
  </si>
  <si>
    <t>C10H16</t>
  </si>
  <si>
    <t>C8H10O2</t>
  </si>
  <si>
    <t>C11H18</t>
  </si>
  <si>
    <t>C10H16O1</t>
  </si>
  <si>
    <t>C10H14O2</t>
  </si>
  <si>
    <t>C15H24</t>
  </si>
  <si>
    <t>C15H18O1</t>
  </si>
  <si>
    <t>U</t>
  </si>
  <si>
    <t>B</t>
  </si>
  <si>
    <t>E</t>
  </si>
  <si>
    <t>mean_flux_liiter</t>
  </si>
  <si>
    <t>mean_std_litter</t>
  </si>
  <si>
    <t>formaldehyde</t>
  </si>
  <si>
    <t>methanol</t>
  </si>
  <si>
    <t>acetonitrile</t>
  </si>
  <si>
    <t>C2H3O1</t>
  </si>
  <si>
    <t>acetaldehyde</t>
  </si>
  <si>
    <t>CHC acid</t>
  </si>
  <si>
    <t>oxygenated monoterpenes</t>
  </si>
  <si>
    <t>C16H21O4</t>
  </si>
  <si>
    <t>dibutyl phthalate</t>
  </si>
  <si>
    <t>r</t>
  </si>
  <si>
    <t>p</t>
  </si>
  <si>
    <t>acrolein</t>
  </si>
  <si>
    <t>acetone</t>
  </si>
  <si>
    <t>acetic acid</t>
  </si>
  <si>
    <t>Emitted/uptake/both</t>
  </si>
  <si>
    <t>Emitted</t>
  </si>
  <si>
    <t>isoprene</t>
  </si>
  <si>
    <t>creosol</t>
  </si>
  <si>
    <t>lindestrene</t>
  </si>
  <si>
    <t>Immission</t>
  </si>
  <si>
    <t>Both</t>
  </si>
  <si>
    <t>Compounds</t>
  </si>
  <si>
    <t>Formula [COV]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</si>
</sst>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1" fillId="0" borderId="0" xfId="1" applyFill="1"/>
    <xf numFmtId="0" fontId="0" fillId="0" borderId="0" xfId="0" applyFill="1"/>
    <xf numFmtId="9" fontId="0" fillId="0" borderId="0" xfId="2" applyFont="1" applyFill="1"/>
    <xf numFmtId="0" fontId="1" fillId="0" borderId="0" xfId="1" applyFill="1" applyAlignment="1">
      <alignment wrapText="1"/>
    </xf>
    <xf numFmtId="0" fontId="0" fillId="2" borderId="0" xfId="0" applyFill="1"/>
    <xf numFmtId="164" fontId="0" fillId="2" borderId="0" xfId="0" applyNumberFormat="1" applyFill="1"/>
  </cellXfs>
  <cellStyles count="3">
    <cellStyle name="Normal" xfId="0" builtinId="0"/>
    <cellStyle name="Normal 2" xfId="1" xr:uid="{14519F67-02A1-4AD2-A4AE-A9072B35EAE4}"/>
    <cellStyle name="Pourcentage 2" xfId="2" xr:uid="{89FC9618-A243-450A-BEB1-52273D7EE1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616291022359235E-2"/>
          <c:y val="4.0676437722512407E-2"/>
          <c:w val="0.93904884293761026"/>
          <c:h val="0.84315168524726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Avg_fluxes!$R$1</c:f>
              <c:strCache>
                <c:ptCount val="1"/>
                <c:pt idx="0">
                  <c:v>Fluxsol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Avg_fluxes!$Q$2:$Q$47</c:f>
                <c:numCache>
                  <c:formatCode>General</c:formatCode>
                  <c:ptCount val="46"/>
                  <c:pt idx="0">
                    <c:v>3.7630814972812364E-2</c:v>
                  </c:pt>
                  <c:pt idx="1">
                    <c:v>0.75083058662325997</c:v>
                  </c:pt>
                  <c:pt idx="2">
                    <c:v>3.9390512179697003E-2</c:v>
                  </c:pt>
                  <c:pt idx="3">
                    <c:v>3.5462937814501341E-2</c:v>
                  </c:pt>
                  <c:pt idx="4">
                    <c:v>0.19231771830378472</c:v>
                  </c:pt>
                  <c:pt idx="5">
                    <c:v>9.8716709220158683E-2</c:v>
                  </c:pt>
                  <c:pt idx="6">
                    <c:v>3.5442299660971968E-2</c:v>
                  </c:pt>
                  <c:pt idx="7">
                    <c:v>4.870803364002068E-3</c:v>
                  </c:pt>
                  <c:pt idx="8">
                    <c:v>5.8645397842979818E-3</c:v>
                  </c:pt>
                  <c:pt idx="9">
                    <c:v>3.2986260278512675E-2</c:v>
                  </c:pt>
                  <c:pt idx="10">
                    <c:v>0.19510148472853411</c:v>
                  </c:pt>
                  <c:pt idx="11">
                    <c:v>0.11524439318497592</c:v>
                  </c:pt>
                  <c:pt idx="12">
                    <c:v>2.0219823370812334E-3</c:v>
                  </c:pt>
                  <c:pt idx="13">
                    <c:v>0.10569449470337722</c:v>
                  </c:pt>
                  <c:pt idx="14">
                    <c:v>3.0045940704653269E-3</c:v>
                  </c:pt>
                  <c:pt idx="15">
                    <c:v>2.4036022573451596E-2</c:v>
                  </c:pt>
                  <c:pt idx="16">
                    <c:v>2.2163194182648952E-2</c:v>
                  </c:pt>
                  <c:pt idx="17">
                    <c:v>1.7138911134219421E-3</c:v>
                  </c:pt>
                  <c:pt idx="18">
                    <c:v>4.3938423424933386E-3</c:v>
                  </c:pt>
                  <c:pt idx="19">
                    <c:v>4.5984995109385422E-3</c:v>
                  </c:pt>
                  <c:pt idx="20">
                    <c:v>4.2537319864272994E-3</c:v>
                  </c:pt>
                  <c:pt idx="21">
                    <c:v>2.1077076187599048E-3</c:v>
                  </c:pt>
                  <c:pt idx="22">
                    <c:v>1.4096131895562648E-2</c:v>
                  </c:pt>
                  <c:pt idx="23">
                    <c:v>3.3244804232830981E-3</c:v>
                  </c:pt>
                  <c:pt idx="24">
                    <c:v>1.5648357230990458E-2</c:v>
                  </c:pt>
                  <c:pt idx="25">
                    <c:v>1.1084674398052313E-2</c:v>
                  </c:pt>
                  <c:pt idx="26">
                    <c:v>3.0919138629065383E-3</c:v>
                  </c:pt>
                  <c:pt idx="27">
                    <c:v>1.4504957858378485E-2</c:v>
                  </c:pt>
                  <c:pt idx="28">
                    <c:v>7.0294224373124818E-3</c:v>
                  </c:pt>
                  <c:pt idx="29">
                    <c:v>2.3156231588843E-3</c:v>
                  </c:pt>
                  <c:pt idx="30">
                    <c:v>3.8478637860880393E-3</c:v>
                  </c:pt>
                  <c:pt idx="31">
                    <c:v>3.7119205794316342E-3</c:v>
                  </c:pt>
                  <c:pt idx="32">
                    <c:v>3.691573781622885E-3</c:v>
                  </c:pt>
                  <c:pt idx="33">
                    <c:v>4.4089250602930147E-3</c:v>
                  </c:pt>
                  <c:pt idx="34">
                    <c:v>4.5180865279955676E-3</c:v>
                  </c:pt>
                  <c:pt idx="35">
                    <c:v>5.409382468610063E-3</c:v>
                  </c:pt>
                  <c:pt idx="36">
                    <c:v>5.851751171221822E-3</c:v>
                  </c:pt>
                  <c:pt idx="37">
                    <c:v>4.3074549185250638E-3</c:v>
                  </c:pt>
                  <c:pt idx="38">
                    <c:v>1.5310235471021666E-2</c:v>
                  </c:pt>
                  <c:pt idx="39">
                    <c:v>6.1811831415041797E-3</c:v>
                  </c:pt>
                  <c:pt idx="40">
                    <c:v>5.2515126373089433E-3</c:v>
                  </c:pt>
                  <c:pt idx="41">
                    <c:v>1.9741157713276426E-3</c:v>
                  </c:pt>
                  <c:pt idx="42">
                    <c:v>2.983685091074632E-3</c:v>
                  </c:pt>
                  <c:pt idx="43">
                    <c:v>7.0305052062586641E-3</c:v>
                  </c:pt>
                  <c:pt idx="44">
                    <c:v>1.7029648795605166E-2</c:v>
                  </c:pt>
                  <c:pt idx="45">
                    <c:v>1.6749014078635233E-2</c:v>
                  </c:pt>
                </c:numCache>
              </c:numRef>
            </c:plus>
            <c:minus>
              <c:numRef>
                <c:f>Avg_fluxes!$Q$2:$Q$47</c:f>
                <c:numCache>
                  <c:formatCode>General</c:formatCode>
                  <c:ptCount val="46"/>
                  <c:pt idx="0">
                    <c:v>3.7630814972812364E-2</c:v>
                  </c:pt>
                  <c:pt idx="1">
                    <c:v>0.75083058662325997</c:v>
                  </c:pt>
                  <c:pt idx="2">
                    <c:v>3.9390512179697003E-2</c:v>
                  </c:pt>
                  <c:pt idx="3">
                    <c:v>3.5462937814501341E-2</c:v>
                  </c:pt>
                  <c:pt idx="4">
                    <c:v>0.19231771830378472</c:v>
                  </c:pt>
                  <c:pt idx="5">
                    <c:v>9.8716709220158683E-2</c:v>
                  </c:pt>
                  <c:pt idx="6">
                    <c:v>3.5442299660971968E-2</c:v>
                  </c:pt>
                  <c:pt idx="7">
                    <c:v>4.870803364002068E-3</c:v>
                  </c:pt>
                  <c:pt idx="8">
                    <c:v>5.8645397842979818E-3</c:v>
                  </c:pt>
                  <c:pt idx="9">
                    <c:v>3.2986260278512675E-2</c:v>
                  </c:pt>
                  <c:pt idx="10">
                    <c:v>0.19510148472853411</c:v>
                  </c:pt>
                  <c:pt idx="11">
                    <c:v>0.11524439318497592</c:v>
                  </c:pt>
                  <c:pt idx="12">
                    <c:v>2.0219823370812334E-3</c:v>
                  </c:pt>
                  <c:pt idx="13">
                    <c:v>0.10569449470337722</c:v>
                  </c:pt>
                  <c:pt idx="14">
                    <c:v>3.0045940704653269E-3</c:v>
                  </c:pt>
                  <c:pt idx="15">
                    <c:v>2.4036022573451596E-2</c:v>
                  </c:pt>
                  <c:pt idx="16">
                    <c:v>2.2163194182648952E-2</c:v>
                  </c:pt>
                  <c:pt idx="17">
                    <c:v>1.7138911134219421E-3</c:v>
                  </c:pt>
                  <c:pt idx="18">
                    <c:v>4.3938423424933386E-3</c:v>
                  </c:pt>
                  <c:pt idx="19">
                    <c:v>4.5984995109385422E-3</c:v>
                  </c:pt>
                  <c:pt idx="20">
                    <c:v>4.2537319864272994E-3</c:v>
                  </c:pt>
                  <c:pt idx="21">
                    <c:v>2.1077076187599048E-3</c:v>
                  </c:pt>
                  <c:pt idx="22">
                    <c:v>1.4096131895562648E-2</c:v>
                  </c:pt>
                  <c:pt idx="23">
                    <c:v>3.3244804232830981E-3</c:v>
                  </c:pt>
                  <c:pt idx="24">
                    <c:v>1.5648357230990458E-2</c:v>
                  </c:pt>
                  <c:pt idx="25">
                    <c:v>1.1084674398052313E-2</c:v>
                  </c:pt>
                  <c:pt idx="26">
                    <c:v>3.0919138629065383E-3</c:v>
                  </c:pt>
                  <c:pt idx="27">
                    <c:v>1.4504957858378485E-2</c:v>
                  </c:pt>
                  <c:pt idx="28">
                    <c:v>7.0294224373124818E-3</c:v>
                  </c:pt>
                  <c:pt idx="29">
                    <c:v>2.3156231588843E-3</c:v>
                  </c:pt>
                  <c:pt idx="30">
                    <c:v>3.8478637860880393E-3</c:v>
                  </c:pt>
                  <c:pt idx="31">
                    <c:v>3.7119205794316342E-3</c:v>
                  </c:pt>
                  <c:pt idx="32">
                    <c:v>3.691573781622885E-3</c:v>
                  </c:pt>
                  <c:pt idx="33">
                    <c:v>4.4089250602930147E-3</c:v>
                  </c:pt>
                  <c:pt idx="34">
                    <c:v>4.5180865279955676E-3</c:v>
                  </c:pt>
                  <c:pt idx="35">
                    <c:v>5.409382468610063E-3</c:v>
                  </c:pt>
                  <c:pt idx="36">
                    <c:v>5.851751171221822E-3</c:v>
                  </c:pt>
                  <c:pt idx="37">
                    <c:v>4.3074549185250638E-3</c:v>
                  </c:pt>
                  <c:pt idx="38">
                    <c:v>1.5310235471021666E-2</c:v>
                  </c:pt>
                  <c:pt idx="39">
                    <c:v>6.1811831415041797E-3</c:v>
                  </c:pt>
                  <c:pt idx="40">
                    <c:v>5.2515126373089433E-3</c:v>
                  </c:pt>
                  <c:pt idx="41">
                    <c:v>1.9741157713276426E-3</c:v>
                  </c:pt>
                  <c:pt idx="42">
                    <c:v>2.983685091074632E-3</c:v>
                  </c:pt>
                  <c:pt idx="43">
                    <c:v>7.0305052062586641E-3</c:v>
                  </c:pt>
                  <c:pt idx="44">
                    <c:v>1.7029648795605166E-2</c:v>
                  </c:pt>
                  <c:pt idx="45">
                    <c:v>1.6749014078635233E-2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Avg_fluxes!$D$2:$D$47</c:f>
              <c:strCache>
                <c:ptCount val="46"/>
                <c:pt idx="0">
                  <c:v>C1H2O1</c:v>
                </c:pt>
                <c:pt idx="1">
                  <c:v>C1H4O1</c:v>
                </c:pt>
                <c:pt idx="2">
                  <c:v>C2H3N1</c:v>
                </c:pt>
                <c:pt idx="3">
                  <c:v>C3H6</c:v>
                </c:pt>
                <c:pt idx="4">
                  <c:v>C2H3O1</c:v>
                </c:pt>
                <c:pt idx="5">
                  <c:v>C1H2O2</c:v>
                </c:pt>
                <c:pt idx="6">
                  <c:v>C2H6O1</c:v>
                </c:pt>
                <c:pt idx="7">
                  <c:v>C4H4</c:v>
                </c:pt>
                <c:pt idx="8">
                  <c:v>C3H5N1</c:v>
                </c:pt>
                <c:pt idx="9">
                  <c:v>C3H4O1</c:v>
                </c:pt>
                <c:pt idx="10">
                  <c:v>C3H6O1</c:v>
                </c:pt>
                <c:pt idx="11">
                  <c:v>C2H4O2</c:v>
                </c:pt>
                <c:pt idx="12">
                  <c:v>C1H3N1O2</c:v>
                </c:pt>
                <c:pt idx="13">
                  <c:v>C5H8</c:v>
                </c:pt>
                <c:pt idx="14">
                  <c:v>C4H7N1</c:v>
                </c:pt>
                <c:pt idx="15">
                  <c:v>C4H6O1</c:v>
                </c:pt>
                <c:pt idx="16">
                  <c:v>C3H6O2</c:v>
                </c:pt>
                <c:pt idx="17">
                  <c:v>C6H4</c:v>
                </c:pt>
                <c:pt idx="18">
                  <c:v>C6H6</c:v>
                </c:pt>
                <c:pt idx="19">
                  <c:v>C4H4S1</c:v>
                </c:pt>
                <c:pt idx="20">
                  <c:v>C5H8O1</c:v>
                </c:pt>
                <c:pt idx="21">
                  <c:v>C3H3N1O2</c:v>
                </c:pt>
                <c:pt idx="22">
                  <c:v>C4H6O2</c:v>
                </c:pt>
                <c:pt idx="23">
                  <c:v>C5H10O1</c:v>
                </c:pt>
                <c:pt idx="24">
                  <c:v>C7H8</c:v>
                </c:pt>
                <c:pt idx="25">
                  <c:v>C2H6O4</c:v>
                </c:pt>
                <c:pt idx="26">
                  <c:v>C4H4N2O1</c:v>
                </c:pt>
                <c:pt idx="27">
                  <c:v>C4H3N1O2</c:v>
                </c:pt>
                <c:pt idx="28">
                  <c:v>C5H6O2</c:v>
                </c:pt>
                <c:pt idx="29">
                  <c:v>C4H5N1O2</c:v>
                </c:pt>
                <c:pt idx="30">
                  <c:v>C4H6O3</c:v>
                </c:pt>
                <c:pt idx="31">
                  <c:v>C8H10</c:v>
                </c:pt>
                <c:pt idx="32">
                  <c:v>C6H6O2</c:v>
                </c:pt>
                <c:pt idx="33">
                  <c:v>C5H4O3</c:v>
                </c:pt>
                <c:pt idx="34">
                  <c:v>C7H14O1</c:v>
                </c:pt>
                <c:pt idx="35">
                  <c:v>C9H13</c:v>
                </c:pt>
                <c:pt idx="36">
                  <c:v>C7H12O2</c:v>
                </c:pt>
                <c:pt idx="37">
                  <c:v>C8H16O1</c:v>
                </c:pt>
                <c:pt idx="38">
                  <c:v>C10H16</c:v>
                </c:pt>
                <c:pt idx="39">
                  <c:v>C8H10O2</c:v>
                </c:pt>
                <c:pt idx="40">
                  <c:v>C11H18</c:v>
                </c:pt>
                <c:pt idx="41">
                  <c:v>C10H16O1</c:v>
                </c:pt>
                <c:pt idx="42">
                  <c:v>C10H14O2</c:v>
                </c:pt>
                <c:pt idx="43">
                  <c:v>C15H24</c:v>
                </c:pt>
                <c:pt idx="44">
                  <c:v>C15H18O1</c:v>
                </c:pt>
                <c:pt idx="45">
                  <c:v>C16H21O4</c:v>
                </c:pt>
              </c:strCache>
            </c:strRef>
          </c:cat>
          <c:val>
            <c:numRef>
              <c:f>Avg_fluxes!$R$2:$R$47</c:f>
              <c:numCache>
                <c:formatCode>0.000</c:formatCode>
                <c:ptCount val="46"/>
                <c:pt idx="0">
                  <c:v>-4.3956477536951914E-2</c:v>
                </c:pt>
                <c:pt idx="1">
                  <c:v>-0.59387032761931746</c:v>
                </c:pt>
                <c:pt idx="2">
                  <c:v>-3.946101530137066E-2</c:v>
                </c:pt>
                <c:pt idx="3">
                  <c:v>-2.5061266078579347E-2</c:v>
                </c:pt>
                <c:pt idx="4">
                  <c:v>0.18553413582657871</c:v>
                </c:pt>
                <c:pt idx="5">
                  <c:v>-8.919466381073575E-2</c:v>
                </c:pt>
                <c:pt idx="6">
                  <c:v>-2.7184887907437807E-2</c:v>
                </c:pt>
                <c:pt idx="7">
                  <c:v>-5.028230385085603E-3</c:v>
                </c:pt>
                <c:pt idx="8">
                  <c:v>-5.4002000099198496E-3</c:v>
                </c:pt>
                <c:pt idx="9">
                  <c:v>6.1555287217699714E-3</c:v>
                </c:pt>
                <c:pt idx="10">
                  <c:v>-0.21699248728413659</c:v>
                </c:pt>
                <c:pt idx="11">
                  <c:v>-9.6026270941669184E-2</c:v>
                </c:pt>
                <c:pt idx="12">
                  <c:v>-1.9351441808397242E-3</c:v>
                </c:pt>
                <c:pt idx="13">
                  <c:v>-8.2140160753568489E-2</c:v>
                </c:pt>
                <c:pt idx="14">
                  <c:v>-2.5489981437940368E-3</c:v>
                </c:pt>
                <c:pt idx="15">
                  <c:v>-2.0014305733993362E-2</c:v>
                </c:pt>
                <c:pt idx="16">
                  <c:v>-1.711661052688156E-2</c:v>
                </c:pt>
                <c:pt idx="17">
                  <c:v>-2.0174717724322647E-3</c:v>
                </c:pt>
                <c:pt idx="18">
                  <c:v>-4.5988195296277328E-3</c:v>
                </c:pt>
                <c:pt idx="19">
                  <c:v>-4.1488942833637953E-3</c:v>
                </c:pt>
                <c:pt idx="20">
                  <c:v>-3.3383475154589521E-4</c:v>
                </c:pt>
                <c:pt idx="21">
                  <c:v>-2.1467698364917992E-4</c:v>
                </c:pt>
                <c:pt idx="22">
                  <c:v>-1.2215076851910662E-2</c:v>
                </c:pt>
                <c:pt idx="23">
                  <c:v>9.745338312535343E-4</c:v>
                </c:pt>
                <c:pt idx="24">
                  <c:v>-1.479507815714731E-2</c:v>
                </c:pt>
                <c:pt idx="25">
                  <c:v>-1.3996263690361018E-3</c:v>
                </c:pt>
                <c:pt idx="26">
                  <c:v>-3.3536473618719781E-3</c:v>
                </c:pt>
                <c:pt idx="27">
                  <c:v>-4.6092717919694914E-4</c:v>
                </c:pt>
                <c:pt idx="28">
                  <c:v>-5.0687191699113664E-3</c:v>
                </c:pt>
                <c:pt idx="29">
                  <c:v>-9.1237776427777575E-4</c:v>
                </c:pt>
                <c:pt idx="30">
                  <c:v>-3.1237036287170474E-3</c:v>
                </c:pt>
                <c:pt idx="31">
                  <c:v>-4.0208766860960928E-3</c:v>
                </c:pt>
                <c:pt idx="32">
                  <c:v>-1.9847101977867074E-3</c:v>
                </c:pt>
                <c:pt idx="33">
                  <c:v>-3.6095512628276957E-3</c:v>
                </c:pt>
                <c:pt idx="34">
                  <c:v>-2.2888426265567325E-4</c:v>
                </c:pt>
                <c:pt idx="35">
                  <c:v>-1.0745073682646719E-3</c:v>
                </c:pt>
                <c:pt idx="36">
                  <c:v>-2.2593006998969344E-3</c:v>
                </c:pt>
                <c:pt idx="37">
                  <c:v>1.8239945063505505E-3</c:v>
                </c:pt>
                <c:pt idx="38">
                  <c:v>2.6101687274347828E-2</c:v>
                </c:pt>
                <c:pt idx="39">
                  <c:v>4.6183128369279994E-3</c:v>
                </c:pt>
                <c:pt idx="40">
                  <c:v>-2.6825439422357403E-3</c:v>
                </c:pt>
                <c:pt idx="41">
                  <c:v>-1.1691512164310539E-3</c:v>
                </c:pt>
                <c:pt idx="42">
                  <c:v>-1.8558825641686572E-3</c:v>
                </c:pt>
                <c:pt idx="43">
                  <c:v>7.9229029392694557E-4</c:v>
                </c:pt>
                <c:pt idx="44">
                  <c:v>-5.9945254714360038E-4</c:v>
                </c:pt>
                <c:pt idx="45">
                  <c:v>8.3198277496875795E-3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2C-4A6F-AADE-B1710EE1B4E6}"/>
            </c:ext>
          </c:extLst>
        </c:ser>
        <c:ser>
          <c:idx val="1"/>
          <c:order val="1"/>
          <c:tx>
            <c:strRef>
              <c:f>Avg_fluxes!$P$1</c:f>
              <c:strCache>
                <c:ptCount val="1"/>
                <c:pt idx="0">
                  <c:v>mean_flux_liiter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Avg_fluxes!$S$2:$S$47</c:f>
                <c:numCache>
                  <c:formatCode>General</c:formatCode>
                  <c:ptCount val="46"/>
                  <c:pt idx="0">
                    <c:v>4.7159756670462911E-2</c:v>
                  </c:pt>
                  <c:pt idx="1">
                    <c:v>0.49864112069083988</c:v>
                  </c:pt>
                  <c:pt idx="2">
                    <c:v>4.1040015308663663E-2</c:v>
                  </c:pt>
                  <c:pt idx="3">
                    <c:v>2.8360433297745877E-2</c:v>
                  </c:pt>
                  <c:pt idx="4">
                    <c:v>0.22601067021217128</c:v>
                  </c:pt>
                  <c:pt idx="5">
                    <c:v>0.10454994046135768</c:v>
                  </c:pt>
                  <c:pt idx="6">
                    <c:v>4.0441897444210034E-2</c:v>
                  </c:pt>
                  <c:pt idx="7">
                    <c:v>5.3902278356457818E-3</c:v>
                  </c:pt>
                  <c:pt idx="8">
                    <c:v>6.0726125668418207E-3</c:v>
                  </c:pt>
                  <c:pt idx="9">
                    <c:v>2.8250106141526E-2</c:v>
                  </c:pt>
                  <c:pt idx="10">
                    <c:v>0.21973039744064932</c:v>
                  </c:pt>
                  <c:pt idx="11">
                    <c:v>0.11742205402387121</c:v>
                  </c:pt>
                  <c:pt idx="12">
                    <c:v>2.2465292671367612E-3</c:v>
                  </c:pt>
                  <c:pt idx="13">
                    <c:v>0.12838869073809325</c:v>
                  </c:pt>
                  <c:pt idx="14">
                    <c:v>3.7384686660017086E-3</c:v>
                  </c:pt>
                  <c:pt idx="15">
                    <c:v>2.724828599786808E-2</c:v>
                  </c:pt>
                  <c:pt idx="16">
                    <c:v>1.8633392744047916E-2</c:v>
                  </c:pt>
                  <c:pt idx="17">
                    <c:v>2.3070385885439948E-3</c:v>
                  </c:pt>
                  <c:pt idx="18">
                    <c:v>5.5842426125802553E-3</c:v>
                  </c:pt>
                  <c:pt idx="19">
                    <c:v>5.1391479042582067E-3</c:v>
                  </c:pt>
                  <c:pt idx="20">
                    <c:v>4.6296303062525008E-3</c:v>
                  </c:pt>
                  <c:pt idx="21">
                    <c:v>3.0088021012241568E-4</c:v>
                  </c:pt>
                  <c:pt idx="22">
                    <c:v>1.4927671217956968E-2</c:v>
                  </c:pt>
                  <c:pt idx="23">
                    <c:v>2.134878656914183E-3</c:v>
                  </c:pt>
                  <c:pt idx="24">
                    <c:v>1.7591667456332158E-2</c:v>
                  </c:pt>
                  <c:pt idx="25">
                    <c:v>2.9853514278942233E-3</c:v>
                  </c:pt>
                  <c:pt idx="26">
                    <c:v>3.6432334306036721E-3</c:v>
                  </c:pt>
                  <c:pt idx="27">
                    <c:v>5.5945249048869891E-4</c:v>
                  </c:pt>
                  <c:pt idx="28">
                    <c:v>7.0342379927063612E-3</c:v>
                  </c:pt>
                  <c:pt idx="29">
                    <c:v>1.033873669057956E-3</c:v>
                  </c:pt>
                  <c:pt idx="30">
                    <c:v>4.0105435130372629E-3</c:v>
                  </c:pt>
                  <c:pt idx="31">
                    <c:v>4.5863022010453423E-3</c:v>
                  </c:pt>
                  <c:pt idx="32">
                    <c:v>7.3114980064360232E-3</c:v>
                  </c:pt>
                  <c:pt idx="33">
                    <c:v>4.1377542589324202E-3</c:v>
                  </c:pt>
                  <c:pt idx="34">
                    <c:v>3.187908691336077E-4</c:v>
                  </c:pt>
                  <c:pt idx="35">
                    <c:v>1.3269937712528782E-3</c:v>
                  </c:pt>
                  <c:pt idx="36">
                    <c:v>2.8825875920184671E-3</c:v>
                  </c:pt>
                  <c:pt idx="37">
                    <c:v>4.4360534593989543E-3</c:v>
                  </c:pt>
                  <c:pt idx="38">
                    <c:v>4.2528541995502413E-2</c:v>
                  </c:pt>
                  <c:pt idx="39">
                    <c:v>1.4414285632247663E-2</c:v>
                  </c:pt>
                  <c:pt idx="40">
                    <c:v>6.6536712173378039E-3</c:v>
                  </c:pt>
                  <c:pt idx="41">
                    <c:v>1.6014992349304468E-3</c:v>
                  </c:pt>
                  <c:pt idx="42">
                    <c:v>3.0497030845189959E-3</c:v>
                  </c:pt>
                  <c:pt idx="43">
                    <c:v>1.8498771496426498E-3</c:v>
                  </c:pt>
                  <c:pt idx="44">
                    <c:v>9.0917449480972445E-4</c:v>
                  </c:pt>
                  <c:pt idx="45">
                    <c:v>2.0631193364197799E-2</c:v>
                  </c:pt>
                </c:numCache>
              </c:numRef>
            </c:plus>
            <c:minus>
              <c:numRef>
                <c:f>Avg_fluxes!$S$2:$S$47</c:f>
                <c:numCache>
                  <c:formatCode>General</c:formatCode>
                  <c:ptCount val="46"/>
                  <c:pt idx="0">
                    <c:v>4.7159756670462911E-2</c:v>
                  </c:pt>
                  <c:pt idx="1">
                    <c:v>0.49864112069083988</c:v>
                  </c:pt>
                  <c:pt idx="2">
                    <c:v>4.1040015308663663E-2</c:v>
                  </c:pt>
                  <c:pt idx="3">
                    <c:v>2.8360433297745877E-2</c:v>
                  </c:pt>
                  <c:pt idx="4">
                    <c:v>0.22601067021217128</c:v>
                  </c:pt>
                  <c:pt idx="5">
                    <c:v>0.10454994046135768</c:v>
                  </c:pt>
                  <c:pt idx="6">
                    <c:v>4.0441897444210034E-2</c:v>
                  </c:pt>
                  <c:pt idx="7">
                    <c:v>5.3902278356457818E-3</c:v>
                  </c:pt>
                  <c:pt idx="8">
                    <c:v>6.0726125668418207E-3</c:v>
                  </c:pt>
                  <c:pt idx="9">
                    <c:v>2.8250106141526E-2</c:v>
                  </c:pt>
                  <c:pt idx="10">
                    <c:v>0.21973039744064932</c:v>
                  </c:pt>
                  <c:pt idx="11">
                    <c:v>0.11742205402387121</c:v>
                  </c:pt>
                  <c:pt idx="12">
                    <c:v>2.2465292671367612E-3</c:v>
                  </c:pt>
                  <c:pt idx="13">
                    <c:v>0.12838869073809325</c:v>
                  </c:pt>
                  <c:pt idx="14">
                    <c:v>3.7384686660017086E-3</c:v>
                  </c:pt>
                  <c:pt idx="15">
                    <c:v>2.724828599786808E-2</c:v>
                  </c:pt>
                  <c:pt idx="16">
                    <c:v>1.8633392744047916E-2</c:v>
                  </c:pt>
                  <c:pt idx="17">
                    <c:v>2.3070385885439948E-3</c:v>
                  </c:pt>
                  <c:pt idx="18">
                    <c:v>5.5842426125802553E-3</c:v>
                  </c:pt>
                  <c:pt idx="19">
                    <c:v>5.1391479042582067E-3</c:v>
                  </c:pt>
                  <c:pt idx="20">
                    <c:v>4.6296303062525008E-3</c:v>
                  </c:pt>
                  <c:pt idx="21">
                    <c:v>3.0088021012241568E-4</c:v>
                  </c:pt>
                  <c:pt idx="22">
                    <c:v>1.4927671217956968E-2</c:v>
                  </c:pt>
                  <c:pt idx="23">
                    <c:v>2.134878656914183E-3</c:v>
                  </c:pt>
                  <c:pt idx="24">
                    <c:v>1.7591667456332158E-2</c:v>
                  </c:pt>
                  <c:pt idx="25">
                    <c:v>2.9853514278942233E-3</c:v>
                  </c:pt>
                  <c:pt idx="26">
                    <c:v>3.6432334306036721E-3</c:v>
                  </c:pt>
                  <c:pt idx="27">
                    <c:v>5.5945249048869891E-4</c:v>
                  </c:pt>
                  <c:pt idx="28">
                    <c:v>7.0342379927063612E-3</c:v>
                  </c:pt>
                  <c:pt idx="29">
                    <c:v>1.033873669057956E-3</c:v>
                  </c:pt>
                  <c:pt idx="30">
                    <c:v>4.0105435130372629E-3</c:v>
                  </c:pt>
                  <c:pt idx="31">
                    <c:v>4.5863022010453423E-3</c:v>
                  </c:pt>
                  <c:pt idx="32">
                    <c:v>7.3114980064360232E-3</c:v>
                  </c:pt>
                  <c:pt idx="33">
                    <c:v>4.1377542589324202E-3</c:v>
                  </c:pt>
                  <c:pt idx="34">
                    <c:v>3.187908691336077E-4</c:v>
                  </c:pt>
                  <c:pt idx="35">
                    <c:v>1.3269937712528782E-3</c:v>
                  </c:pt>
                  <c:pt idx="36">
                    <c:v>2.8825875920184671E-3</c:v>
                  </c:pt>
                  <c:pt idx="37">
                    <c:v>4.4360534593989543E-3</c:v>
                  </c:pt>
                  <c:pt idx="38">
                    <c:v>4.2528541995502413E-2</c:v>
                  </c:pt>
                  <c:pt idx="39">
                    <c:v>1.4414285632247663E-2</c:v>
                  </c:pt>
                  <c:pt idx="40">
                    <c:v>6.6536712173378039E-3</c:v>
                  </c:pt>
                  <c:pt idx="41">
                    <c:v>1.6014992349304468E-3</c:v>
                  </c:pt>
                  <c:pt idx="42">
                    <c:v>3.0497030845189959E-3</c:v>
                  </c:pt>
                  <c:pt idx="43">
                    <c:v>1.8498771496426498E-3</c:v>
                  </c:pt>
                  <c:pt idx="44">
                    <c:v>9.0917449480972445E-4</c:v>
                  </c:pt>
                  <c:pt idx="45">
                    <c:v>2.0631193364197799E-2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Avg_fluxes!$D$2:$D$47</c:f>
              <c:strCache>
                <c:ptCount val="46"/>
                <c:pt idx="0">
                  <c:v>C1H2O1</c:v>
                </c:pt>
                <c:pt idx="1">
                  <c:v>C1H4O1</c:v>
                </c:pt>
                <c:pt idx="2">
                  <c:v>C2H3N1</c:v>
                </c:pt>
                <c:pt idx="3">
                  <c:v>C3H6</c:v>
                </c:pt>
                <c:pt idx="4">
                  <c:v>C2H3O1</c:v>
                </c:pt>
                <c:pt idx="5">
                  <c:v>C1H2O2</c:v>
                </c:pt>
                <c:pt idx="6">
                  <c:v>C2H6O1</c:v>
                </c:pt>
                <c:pt idx="7">
                  <c:v>C4H4</c:v>
                </c:pt>
                <c:pt idx="8">
                  <c:v>C3H5N1</c:v>
                </c:pt>
                <c:pt idx="9">
                  <c:v>C3H4O1</c:v>
                </c:pt>
                <c:pt idx="10">
                  <c:v>C3H6O1</c:v>
                </c:pt>
                <c:pt idx="11">
                  <c:v>C2H4O2</c:v>
                </c:pt>
                <c:pt idx="12">
                  <c:v>C1H3N1O2</c:v>
                </c:pt>
                <c:pt idx="13">
                  <c:v>C5H8</c:v>
                </c:pt>
                <c:pt idx="14">
                  <c:v>C4H7N1</c:v>
                </c:pt>
                <c:pt idx="15">
                  <c:v>C4H6O1</c:v>
                </c:pt>
                <c:pt idx="16">
                  <c:v>C3H6O2</c:v>
                </c:pt>
                <c:pt idx="17">
                  <c:v>C6H4</c:v>
                </c:pt>
                <c:pt idx="18">
                  <c:v>C6H6</c:v>
                </c:pt>
                <c:pt idx="19">
                  <c:v>C4H4S1</c:v>
                </c:pt>
                <c:pt idx="20">
                  <c:v>C5H8O1</c:v>
                </c:pt>
                <c:pt idx="21">
                  <c:v>C3H3N1O2</c:v>
                </c:pt>
                <c:pt idx="22">
                  <c:v>C4H6O2</c:v>
                </c:pt>
                <c:pt idx="23">
                  <c:v>C5H10O1</c:v>
                </c:pt>
                <c:pt idx="24">
                  <c:v>C7H8</c:v>
                </c:pt>
                <c:pt idx="25">
                  <c:v>C2H6O4</c:v>
                </c:pt>
                <c:pt idx="26">
                  <c:v>C4H4N2O1</c:v>
                </c:pt>
                <c:pt idx="27">
                  <c:v>C4H3N1O2</c:v>
                </c:pt>
                <c:pt idx="28">
                  <c:v>C5H6O2</c:v>
                </c:pt>
                <c:pt idx="29">
                  <c:v>C4H5N1O2</c:v>
                </c:pt>
                <c:pt idx="30">
                  <c:v>C4H6O3</c:v>
                </c:pt>
                <c:pt idx="31">
                  <c:v>C8H10</c:v>
                </c:pt>
                <c:pt idx="32">
                  <c:v>C6H6O2</c:v>
                </c:pt>
                <c:pt idx="33">
                  <c:v>C5H4O3</c:v>
                </c:pt>
                <c:pt idx="34">
                  <c:v>C7H14O1</c:v>
                </c:pt>
                <c:pt idx="35">
                  <c:v>C9H13</c:v>
                </c:pt>
                <c:pt idx="36">
                  <c:v>C7H12O2</c:v>
                </c:pt>
                <c:pt idx="37">
                  <c:v>C8H16O1</c:v>
                </c:pt>
                <c:pt idx="38">
                  <c:v>C10H16</c:v>
                </c:pt>
                <c:pt idx="39">
                  <c:v>C8H10O2</c:v>
                </c:pt>
                <c:pt idx="40">
                  <c:v>C11H18</c:v>
                </c:pt>
                <c:pt idx="41">
                  <c:v>C10H16O1</c:v>
                </c:pt>
                <c:pt idx="42">
                  <c:v>C10H14O2</c:v>
                </c:pt>
                <c:pt idx="43">
                  <c:v>C15H24</c:v>
                </c:pt>
                <c:pt idx="44">
                  <c:v>C15H18O1</c:v>
                </c:pt>
                <c:pt idx="45">
                  <c:v>C16H21O4</c:v>
                </c:pt>
              </c:strCache>
            </c:strRef>
          </c:cat>
          <c:val>
            <c:numRef>
              <c:f>Avg_fluxes!$P$2:$P$47</c:f>
              <c:numCache>
                <c:formatCode>0.000</c:formatCode>
                <c:ptCount val="46"/>
                <c:pt idx="0">
                  <c:v>-3.315899577215186E-2</c:v>
                </c:pt>
                <c:pt idx="1">
                  <c:v>-0.16031388292583434</c:v>
                </c:pt>
                <c:pt idx="2">
                  <c:v>-3.7617417338598393E-2</c:v>
                </c:pt>
                <c:pt idx="3">
                  <c:v>3.288845648314484E-3</c:v>
                </c:pt>
                <c:pt idx="4">
                  <c:v>5.6070910145472289E-2</c:v>
                </c:pt>
                <c:pt idx="5">
                  <c:v>-8.1875023197601898E-2</c:v>
                </c:pt>
                <c:pt idx="6">
                  <c:v>-2.3908813437225226E-2</c:v>
                </c:pt>
                <c:pt idx="7">
                  <c:v>-4.308175014097867E-3</c:v>
                </c:pt>
                <c:pt idx="8">
                  <c:v>-5.0926437126008282E-3</c:v>
                </c:pt>
                <c:pt idx="9">
                  <c:v>1.1508289983815383E-2</c:v>
                </c:pt>
                <c:pt idx="10">
                  <c:v>1.8546904518553477E-2</c:v>
                </c:pt>
                <c:pt idx="11">
                  <c:v>-8.7836580197302422E-2</c:v>
                </c:pt>
                <c:pt idx="12">
                  <c:v>-1.5406232514578865E-3</c:v>
                </c:pt>
                <c:pt idx="13">
                  <c:v>-4.8098849234546361E-2</c:v>
                </c:pt>
                <c:pt idx="14">
                  <c:v>-1.4693598671299578E-3</c:v>
                </c:pt>
                <c:pt idx="15">
                  <c:v>-1.5929213392198972E-2</c:v>
                </c:pt>
                <c:pt idx="16">
                  <c:v>-1.093213794890178E-2</c:v>
                </c:pt>
                <c:pt idx="17">
                  <c:v>-1.1681549098517476E-3</c:v>
                </c:pt>
                <c:pt idx="18">
                  <c:v>-3.9979887566142912E-3</c:v>
                </c:pt>
                <c:pt idx="19">
                  <c:v>-3.2302462723375128E-3</c:v>
                </c:pt>
                <c:pt idx="20">
                  <c:v>-5.8652239010523871E-4</c:v>
                </c:pt>
                <c:pt idx="21">
                  <c:v>1.3191038402439431E-3</c:v>
                </c:pt>
                <c:pt idx="22">
                  <c:v>-9.2136381197445005E-3</c:v>
                </c:pt>
                <c:pt idx="23">
                  <c:v>1.5889268386559143E-3</c:v>
                </c:pt>
                <c:pt idx="24">
                  <c:v>-1.3625770081862301E-2</c:v>
                </c:pt>
                <c:pt idx="25">
                  <c:v>3.0601693816883087E-3</c:v>
                </c:pt>
                <c:pt idx="26">
                  <c:v>-2.6900300832764122E-3</c:v>
                </c:pt>
                <c:pt idx="27">
                  <c:v>1.0997378251460532E-2</c:v>
                </c:pt>
                <c:pt idx="28">
                  <c:v>-4.6382281465496642E-3</c:v>
                </c:pt>
                <c:pt idx="29">
                  <c:v>7.7985144512165473E-4</c:v>
                </c:pt>
                <c:pt idx="30">
                  <c:v>-2.9128944613110589E-3</c:v>
                </c:pt>
                <c:pt idx="31">
                  <c:v>-2.6019080056228451E-3</c:v>
                </c:pt>
                <c:pt idx="32">
                  <c:v>-2.6937089455869819E-3</c:v>
                </c:pt>
                <c:pt idx="33">
                  <c:v>-2.8914708209038993E-3</c:v>
                </c:pt>
                <c:pt idx="34">
                  <c:v>3.0513757914761921E-3</c:v>
                </c:pt>
                <c:pt idx="35">
                  <c:v>2.4711273011531177E-3</c:v>
                </c:pt>
                <c:pt idx="36">
                  <c:v>2.6648240658922549E-3</c:v>
                </c:pt>
                <c:pt idx="37">
                  <c:v>2.3255828713533255E-3</c:v>
                </c:pt>
                <c:pt idx="38">
                  <c:v>-7.1241463487023869E-3</c:v>
                </c:pt>
                <c:pt idx="39">
                  <c:v>2.9135858299682467E-3</c:v>
                </c:pt>
                <c:pt idx="40">
                  <c:v>-8.5979710167545281E-4</c:v>
                </c:pt>
                <c:pt idx="41">
                  <c:v>6.2437755366772589E-4</c:v>
                </c:pt>
                <c:pt idx="42">
                  <c:v>-1.077438577399868E-4</c:v>
                </c:pt>
                <c:pt idx="43">
                  <c:v>3.6845671391141374E-3</c:v>
                </c:pt>
                <c:pt idx="44">
                  <c:v>8.121748167347809E-3</c:v>
                </c:pt>
                <c:pt idx="45">
                  <c:v>6.8228800419997595E-3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2C-4A6F-AADE-B1710EE1B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048592"/>
        <c:axId val="150538192"/>
      </c:barChart>
      <c:catAx>
        <c:axId val="14504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538192"/>
        <c:crosses val="autoZero"/>
        <c:auto val="1"/>
        <c:lblAlgn val="ctr"/>
        <c:lblOffset val="100"/>
        <c:noMultiLvlLbl val="0"/>
      </c:catAx>
      <c:valAx>
        <c:axId val="150538192"/>
        <c:scaling>
          <c:orientation val="minMax"/>
          <c:max val="0.4"/>
          <c:min val="-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504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504824</xdr:colOff>
      <xdr:row>50</xdr:row>
      <xdr:rowOff>9524</xdr:rowOff>
    </xdr:from>
    <xdr:to>
      <xdr:col>28</xdr:col>
      <xdr:colOff>85724</xdr:colOff>
      <xdr:row>82</xdr:row>
      <xdr:rowOff>66675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40486F5-B8B4-C36F-C9D4-44CE1269C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EAB04-5907-4F9C-B8CD-E209E52B6F68}">
  <dimension ref="A1:G50"/>
  <sheetViews>
    <sheetView zoomScale="140" zoomScaleNormal="140" workbookViewId="0">
      <selection activeCell="E4" sqref="E4"/>
    </sheetView>
  </sheetViews>
  <sheetFormatPr baseColWidth="10" defaultRowHeight="15" x14ac:dyDescent="0.25"/>
  <cols>
    <col min="1" max="1" width="15.85546875" style="2" bestFit="1" customWidth="1"/>
    <col min="2" max="2" width="19" style="2" bestFit="1" customWidth="1"/>
    <col min="3" max="3" width="14.28515625" style="2" customWidth="1"/>
    <col min="4" max="6" width="10.7109375" style="2" customWidth="1"/>
    <col min="7" max="16384" width="11.42578125" style="2"/>
  </cols>
  <sheetData>
    <row r="1" spans="1:6" ht="33" customHeight="1" x14ac:dyDescent="0.25">
      <c r="A1" s="5" t="s">
        <v>129</v>
      </c>
      <c r="B1" s="5" t="s">
        <v>130</v>
      </c>
      <c r="C1" s="5" t="s">
        <v>122</v>
      </c>
      <c r="D1" s="5" t="s">
        <v>123</v>
      </c>
      <c r="E1" s="5" t="s">
        <v>127</v>
      </c>
      <c r="F1" s="5" t="s">
        <v>128</v>
      </c>
    </row>
    <row r="2" spans="1:6" x14ac:dyDescent="0.25">
      <c r="A2" s="3" t="s">
        <v>108</v>
      </c>
      <c r="B2" s="3" t="s">
        <v>59</v>
      </c>
      <c r="C2" s="3" t="s">
        <v>103</v>
      </c>
      <c r="D2" s="2">
        <f t="shared" ref="D2:D47" si="0">IF(C2="E",1,0)</f>
        <v>0</v>
      </c>
      <c r="E2" s="2">
        <f t="shared" ref="E2:E47" si="1">IF(C2="U",1,0)</f>
        <v>1</v>
      </c>
      <c r="F2" s="2">
        <f t="shared" ref="F2:F47" si="2">IF(C2="B",1,0)</f>
        <v>0</v>
      </c>
    </row>
    <row r="3" spans="1:6" x14ac:dyDescent="0.25">
      <c r="A3" s="3" t="s">
        <v>109</v>
      </c>
      <c r="B3" s="3" t="s">
        <v>60</v>
      </c>
      <c r="C3" s="3" t="s">
        <v>104</v>
      </c>
      <c r="D3" s="2">
        <f t="shared" si="0"/>
        <v>0</v>
      </c>
      <c r="E3" s="2">
        <f t="shared" si="1"/>
        <v>0</v>
      </c>
      <c r="F3" s="2">
        <f t="shared" si="2"/>
        <v>1</v>
      </c>
    </row>
    <row r="4" spans="1:6" x14ac:dyDescent="0.25">
      <c r="A4" s="3" t="s">
        <v>110</v>
      </c>
      <c r="B4" s="3" t="s">
        <v>61</v>
      </c>
      <c r="C4" s="3" t="s">
        <v>103</v>
      </c>
      <c r="D4" s="2">
        <f t="shared" si="0"/>
        <v>0</v>
      </c>
      <c r="E4" s="2">
        <f t="shared" si="1"/>
        <v>1</v>
      </c>
      <c r="F4" s="2">
        <f t="shared" si="2"/>
        <v>0</v>
      </c>
    </row>
    <row r="5" spans="1:6" x14ac:dyDescent="0.25">
      <c r="A5" s="3"/>
      <c r="B5" s="3" t="s">
        <v>62</v>
      </c>
      <c r="C5" s="3" t="s">
        <v>104</v>
      </c>
      <c r="D5" s="2">
        <f t="shared" si="0"/>
        <v>0</v>
      </c>
      <c r="E5" s="2">
        <f t="shared" si="1"/>
        <v>0</v>
      </c>
      <c r="F5" s="2">
        <f t="shared" si="2"/>
        <v>1</v>
      </c>
    </row>
    <row r="6" spans="1:6" x14ac:dyDescent="0.25">
      <c r="A6" s="3" t="s">
        <v>112</v>
      </c>
      <c r="B6" s="3" t="s">
        <v>111</v>
      </c>
      <c r="C6" s="3" t="s">
        <v>103</v>
      </c>
      <c r="D6" s="2">
        <f t="shared" si="0"/>
        <v>0</v>
      </c>
      <c r="E6" s="2">
        <f t="shared" si="1"/>
        <v>1</v>
      </c>
      <c r="F6" s="2">
        <f t="shared" si="2"/>
        <v>0</v>
      </c>
    </row>
    <row r="7" spans="1:6" x14ac:dyDescent="0.25">
      <c r="A7" s="3"/>
      <c r="B7" s="3" t="s">
        <v>63</v>
      </c>
      <c r="C7" s="3" t="s">
        <v>103</v>
      </c>
      <c r="D7" s="2">
        <f t="shared" si="0"/>
        <v>0</v>
      </c>
      <c r="E7" s="2">
        <f t="shared" si="1"/>
        <v>1</v>
      </c>
      <c r="F7" s="2">
        <f t="shared" si="2"/>
        <v>0</v>
      </c>
    </row>
    <row r="8" spans="1:6" x14ac:dyDescent="0.25">
      <c r="A8" s="3"/>
      <c r="B8" s="3" t="s">
        <v>64</v>
      </c>
      <c r="C8" s="3" t="s">
        <v>103</v>
      </c>
      <c r="D8" s="2">
        <f t="shared" si="0"/>
        <v>0</v>
      </c>
      <c r="E8" s="2">
        <f t="shared" si="1"/>
        <v>1</v>
      </c>
      <c r="F8" s="2">
        <f t="shared" si="2"/>
        <v>0</v>
      </c>
    </row>
    <row r="9" spans="1:6" x14ac:dyDescent="0.25">
      <c r="A9" s="3"/>
      <c r="B9" s="3" t="s">
        <v>65</v>
      </c>
      <c r="C9" s="3" t="s">
        <v>103</v>
      </c>
      <c r="D9" s="2">
        <f t="shared" si="0"/>
        <v>0</v>
      </c>
      <c r="E9" s="2">
        <f t="shared" si="1"/>
        <v>1</v>
      </c>
      <c r="F9" s="2">
        <f t="shared" si="2"/>
        <v>0</v>
      </c>
    </row>
    <row r="10" spans="1:6" x14ac:dyDescent="0.25">
      <c r="A10" s="3"/>
      <c r="B10" s="3" t="s">
        <v>66</v>
      </c>
      <c r="C10" s="3" t="s">
        <v>105</v>
      </c>
      <c r="D10" s="2">
        <f t="shared" si="0"/>
        <v>1</v>
      </c>
      <c r="E10" s="2">
        <f t="shared" si="1"/>
        <v>0</v>
      </c>
      <c r="F10" s="2">
        <f t="shared" si="2"/>
        <v>0</v>
      </c>
    </row>
    <row r="11" spans="1:6" x14ac:dyDescent="0.25">
      <c r="A11" s="3" t="s">
        <v>119</v>
      </c>
      <c r="B11" s="3" t="s">
        <v>67</v>
      </c>
      <c r="C11" s="3" t="s">
        <v>104</v>
      </c>
      <c r="D11" s="2">
        <f t="shared" si="0"/>
        <v>0</v>
      </c>
      <c r="E11" s="2">
        <f t="shared" si="1"/>
        <v>0</v>
      </c>
      <c r="F11" s="2">
        <f t="shared" si="2"/>
        <v>1</v>
      </c>
    </row>
    <row r="12" spans="1:6" x14ac:dyDescent="0.25">
      <c r="A12" s="3" t="s">
        <v>120</v>
      </c>
      <c r="B12" s="3" t="s">
        <v>68</v>
      </c>
      <c r="C12" s="3" t="s">
        <v>104</v>
      </c>
      <c r="D12" s="2">
        <f t="shared" si="0"/>
        <v>0</v>
      </c>
      <c r="E12" s="2">
        <f t="shared" si="1"/>
        <v>0</v>
      </c>
      <c r="F12" s="2">
        <f t="shared" si="2"/>
        <v>1</v>
      </c>
    </row>
    <row r="13" spans="1:6" x14ac:dyDescent="0.25">
      <c r="A13" s="3" t="s">
        <v>121</v>
      </c>
      <c r="B13" s="3" t="s">
        <v>69</v>
      </c>
      <c r="C13" s="3" t="s">
        <v>103</v>
      </c>
      <c r="D13" s="2">
        <f t="shared" si="0"/>
        <v>0</v>
      </c>
      <c r="E13" s="2">
        <f t="shared" si="1"/>
        <v>1</v>
      </c>
      <c r="F13" s="2">
        <f t="shared" si="2"/>
        <v>0</v>
      </c>
    </row>
    <row r="14" spans="1:6" x14ac:dyDescent="0.25">
      <c r="A14" s="3"/>
      <c r="B14" s="3" t="s">
        <v>70</v>
      </c>
      <c r="C14" s="3" t="s">
        <v>103</v>
      </c>
      <c r="D14" s="2">
        <f t="shared" si="0"/>
        <v>0</v>
      </c>
      <c r="E14" s="2">
        <f t="shared" si="1"/>
        <v>1</v>
      </c>
      <c r="F14" s="2">
        <f t="shared" si="2"/>
        <v>0</v>
      </c>
    </row>
    <row r="15" spans="1:6" x14ac:dyDescent="0.25">
      <c r="A15" s="3"/>
      <c r="B15" s="3" t="s">
        <v>71</v>
      </c>
      <c r="C15" s="3" t="s">
        <v>103</v>
      </c>
      <c r="D15" s="2">
        <f t="shared" si="0"/>
        <v>0</v>
      </c>
      <c r="E15" s="2">
        <f t="shared" si="1"/>
        <v>1</v>
      </c>
      <c r="F15" s="2">
        <f t="shared" si="2"/>
        <v>0</v>
      </c>
    </row>
    <row r="16" spans="1:6" x14ac:dyDescent="0.25">
      <c r="A16" s="3"/>
      <c r="B16" s="3" t="s">
        <v>72</v>
      </c>
      <c r="C16" s="3" t="s">
        <v>103</v>
      </c>
      <c r="D16" s="2">
        <f t="shared" si="0"/>
        <v>0</v>
      </c>
      <c r="E16" s="2">
        <f t="shared" si="1"/>
        <v>1</v>
      </c>
      <c r="F16" s="2">
        <f t="shared" si="2"/>
        <v>0</v>
      </c>
    </row>
    <row r="17" spans="1:6" x14ac:dyDescent="0.25">
      <c r="A17" s="3"/>
      <c r="B17" s="3" t="s">
        <v>73</v>
      </c>
      <c r="C17" s="3" t="s">
        <v>103</v>
      </c>
      <c r="D17" s="2">
        <f t="shared" si="0"/>
        <v>0</v>
      </c>
      <c r="E17" s="2">
        <f t="shared" si="1"/>
        <v>1</v>
      </c>
      <c r="F17" s="2">
        <f t="shared" si="2"/>
        <v>0</v>
      </c>
    </row>
    <row r="18" spans="1:6" x14ac:dyDescent="0.25">
      <c r="A18" s="3"/>
      <c r="B18" s="3" t="s">
        <v>74</v>
      </c>
      <c r="C18" s="3" t="s">
        <v>103</v>
      </c>
      <c r="D18" s="2">
        <f t="shared" si="0"/>
        <v>0</v>
      </c>
      <c r="E18" s="2">
        <f t="shared" si="1"/>
        <v>1</v>
      </c>
      <c r="F18" s="2">
        <f t="shared" si="2"/>
        <v>0</v>
      </c>
    </row>
    <row r="19" spans="1:6" x14ac:dyDescent="0.25">
      <c r="A19" s="3"/>
      <c r="B19" s="3" t="s">
        <v>75</v>
      </c>
      <c r="C19" s="3" t="s">
        <v>103</v>
      </c>
      <c r="D19" s="2">
        <f t="shared" si="0"/>
        <v>0</v>
      </c>
      <c r="E19" s="2">
        <f t="shared" si="1"/>
        <v>1</v>
      </c>
      <c r="F19" s="2">
        <f t="shared" si="2"/>
        <v>0</v>
      </c>
    </row>
    <row r="20" spans="1:6" x14ac:dyDescent="0.25">
      <c r="A20" s="3"/>
      <c r="B20" s="3" t="s">
        <v>76</v>
      </c>
      <c r="C20" s="3" t="s">
        <v>104</v>
      </c>
      <c r="D20" s="2">
        <f t="shared" si="0"/>
        <v>0</v>
      </c>
      <c r="E20" s="2">
        <f t="shared" si="1"/>
        <v>0</v>
      </c>
      <c r="F20" s="2">
        <f t="shared" si="2"/>
        <v>1</v>
      </c>
    </row>
    <row r="21" spans="1:6" x14ac:dyDescent="0.25">
      <c r="A21" s="3"/>
      <c r="B21" s="3" t="s">
        <v>77</v>
      </c>
      <c r="C21" s="3" t="s">
        <v>104</v>
      </c>
      <c r="D21" s="2">
        <f t="shared" si="0"/>
        <v>0</v>
      </c>
      <c r="E21" s="2">
        <f t="shared" si="1"/>
        <v>0</v>
      </c>
      <c r="F21" s="2">
        <f t="shared" si="2"/>
        <v>1</v>
      </c>
    </row>
    <row r="22" spans="1:6" x14ac:dyDescent="0.25">
      <c r="A22" s="3"/>
      <c r="B22" s="3" t="s">
        <v>78</v>
      </c>
      <c r="C22" s="3" t="s">
        <v>103</v>
      </c>
      <c r="D22" s="2">
        <f t="shared" si="0"/>
        <v>0</v>
      </c>
      <c r="E22" s="2">
        <f t="shared" si="1"/>
        <v>1</v>
      </c>
      <c r="F22" s="2">
        <f t="shared" si="2"/>
        <v>0</v>
      </c>
    </row>
    <row r="23" spans="1:6" x14ac:dyDescent="0.25">
      <c r="A23" s="3"/>
      <c r="B23" s="3" t="s">
        <v>79</v>
      </c>
      <c r="C23" s="3" t="s">
        <v>105</v>
      </c>
      <c r="D23" s="2">
        <f t="shared" si="0"/>
        <v>1</v>
      </c>
      <c r="E23" s="2">
        <f t="shared" si="1"/>
        <v>0</v>
      </c>
      <c r="F23" s="2">
        <f t="shared" si="2"/>
        <v>0</v>
      </c>
    </row>
    <row r="24" spans="1:6" x14ac:dyDescent="0.25">
      <c r="A24" s="3"/>
      <c r="B24" s="3" t="s">
        <v>80</v>
      </c>
      <c r="C24" s="3" t="s">
        <v>103</v>
      </c>
      <c r="D24" s="2">
        <f t="shared" si="0"/>
        <v>0</v>
      </c>
      <c r="E24" s="2">
        <f t="shared" si="1"/>
        <v>1</v>
      </c>
      <c r="F24" s="2">
        <f t="shared" si="2"/>
        <v>0</v>
      </c>
    </row>
    <row r="25" spans="1:6" x14ac:dyDescent="0.25">
      <c r="A25" s="3"/>
      <c r="B25" s="3" t="s">
        <v>81</v>
      </c>
      <c r="C25" s="3" t="s">
        <v>104</v>
      </c>
      <c r="D25" s="2">
        <f t="shared" si="0"/>
        <v>0</v>
      </c>
      <c r="E25" s="2">
        <f t="shared" si="1"/>
        <v>0</v>
      </c>
      <c r="F25" s="2">
        <f t="shared" si="2"/>
        <v>1</v>
      </c>
    </row>
    <row r="26" spans="1:6" x14ac:dyDescent="0.25">
      <c r="A26" s="3"/>
      <c r="B26" s="3" t="s">
        <v>82</v>
      </c>
      <c r="C26" s="3" t="s">
        <v>103</v>
      </c>
      <c r="D26" s="2">
        <f t="shared" si="0"/>
        <v>0</v>
      </c>
      <c r="E26" s="2">
        <f t="shared" si="1"/>
        <v>1</v>
      </c>
      <c r="F26" s="2">
        <f t="shared" si="2"/>
        <v>0</v>
      </c>
    </row>
    <row r="27" spans="1:6" x14ac:dyDescent="0.25">
      <c r="A27" s="3"/>
      <c r="B27" s="3" t="s">
        <v>83</v>
      </c>
      <c r="C27" s="3" t="s">
        <v>105</v>
      </c>
      <c r="D27" s="2">
        <f t="shared" si="0"/>
        <v>1</v>
      </c>
      <c r="E27" s="2">
        <f t="shared" si="1"/>
        <v>0</v>
      </c>
      <c r="F27" s="2">
        <f t="shared" si="2"/>
        <v>0</v>
      </c>
    </row>
    <row r="28" spans="1:6" x14ac:dyDescent="0.25">
      <c r="A28" s="3"/>
      <c r="B28" s="3" t="s">
        <v>84</v>
      </c>
      <c r="C28" s="3" t="s">
        <v>103</v>
      </c>
      <c r="D28" s="2">
        <f t="shared" si="0"/>
        <v>0</v>
      </c>
      <c r="E28" s="2">
        <f t="shared" si="1"/>
        <v>1</v>
      </c>
      <c r="F28" s="2">
        <f t="shared" si="2"/>
        <v>0</v>
      </c>
    </row>
    <row r="29" spans="1:6" x14ac:dyDescent="0.25">
      <c r="A29" s="3"/>
      <c r="B29" s="3" t="s">
        <v>85</v>
      </c>
      <c r="C29" s="3" t="s">
        <v>104</v>
      </c>
      <c r="D29" s="2">
        <f t="shared" si="0"/>
        <v>0</v>
      </c>
      <c r="E29" s="2">
        <f t="shared" si="1"/>
        <v>0</v>
      </c>
      <c r="F29" s="2">
        <f t="shared" si="2"/>
        <v>1</v>
      </c>
    </row>
    <row r="30" spans="1:6" x14ac:dyDescent="0.25">
      <c r="A30" s="3"/>
      <c r="B30" s="3" t="s">
        <v>86</v>
      </c>
      <c r="C30" s="3" t="s">
        <v>105</v>
      </c>
      <c r="D30" s="2">
        <f t="shared" si="0"/>
        <v>1</v>
      </c>
      <c r="E30" s="2">
        <f t="shared" si="1"/>
        <v>0</v>
      </c>
      <c r="F30" s="2">
        <f t="shared" si="2"/>
        <v>0</v>
      </c>
    </row>
    <row r="31" spans="1:6" x14ac:dyDescent="0.25">
      <c r="A31" s="3"/>
      <c r="B31" s="3" t="s">
        <v>87</v>
      </c>
      <c r="C31" s="3" t="s">
        <v>103</v>
      </c>
      <c r="D31" s="2">
        <f t="shared" si="0"/>
        <v>0</v>
      </c>
      <c r="E31" s="2">
        <f t="shared" si="1"/>
        <v>1</v>
      </c>
      <c r="F31" s="2">
        <f t="shared" si="2"/>
        <v>0</v>
      </c>
    </row>
    <row r="32" spans="1:6" x14ac:dyDescent="0.25">
      <c r="A32" s="3"/>
      <c r="B32" s="3" t="s">
        <v>88</v>
      </c>
      <c r="C32" s="3" t="s">
        <v>103</v>
      </c>
      <c r="D32" s="2">
        <f t="shared" si="0"/>
        <v>0</v>
      </c>
      <c r="E32" s="2">
        <f t="shared" si="1"/>
        <v>1</v>
      </c>
      <c r="F32" s="2">
        <f t="shared" si="2"/>
        <v>0</v>
      </c>
    </row>
    <row r="33" spans="1:6" x14ac:dyDescent="0.25">
      <c r="A33" s="3"/>
      <c r="B33" s="3" t="s">
        <v>89</v>
      </c>
      <c r="C33" s="3" t="s">
        <v>103</v>
      </c>
      <c r="D33" s="2">
        <f t="shared" si="0"/>
        <v>0</v>
      </c>
      <c r="E33" s="2">
        <f t="shared" si="1"/>
        <v>1</v>
      </c>
      <c r="F33" s="2">
        <f t="shared" si="2"/>
        <v>0</v>
      </c>
    </row>
    <row r="34" spans="1:6" x14ac:dyDescent="0.25">
      <c r="A34" s="3"/>
      <c r="B34" s="3" t="s">
        <v>90</v>
      </c>
      <c r="C34" s="3" t="s">
        <v>103</v>
      </c>
      <c r="D34" s="2">
        <f t="shared" si="0"/>
        <v>0</v>
      </c>
      <c r="E34" s="2">
        <f t="shared" si="1"/>
        <v>1</v>
      </c>
      <c r="F34" s="2">
        <f t="shared" si="2"/>
        <v>0</v>
      </c>
    </row>
    <row r="35" spans="1:6" x14ac:dyDescent="0.25">
      <c r="A35" s="3"/>
      <c r="B35" s="3" t="s">
        <v>91</v>
      </c>
      <c r="C35" s="3" t="s">
        <v>104</v>
      </c>
      <c r="D35" s="2">
        <f t="shared" si="0"/>
        <v>0</v>
      </c>
      <c r="E35" s="2">
        <f t="shared" si="1"/>
        <v>0</v>
      </c>
      <c r="F35" s="2">
        <f t="shared" si="2"/>
        <v>1</v>
      </c>
    </row>
    <row r="36" spans="1:6" x14ac:dyDescent="0.25">
      <c r="A36" s="3"/>
      <c r="B36" s="3" t="s">
        <v>92</v>
      </c>
      <c r="C36" s="3" t="s">
        <v>104</v>
      </c>
      <c r="D36" s="2">
        <f t="shared" si="0"/>
        <v>0</v>
      </c>
      <c r="E36" s="2">
        <f t="shared" si="1"/>
        <v>0</v>
      </c>
      <c r="F36" s="2">
        <f t="shared" si="2"/>
        <v>1</v>
      </c>
    </row>
    <row r="37" spans="1:6" x14ac:dyDescent="0.25">
      <c r="A37" s="3"/>
      <c r="B37" s="3" t="s">
        <v>93</v>
      </c>
      <c r="C37" s="3" t="s">
        <v>104</v>
      </c>
      <c r="D37" s="2">
        <f t="shared" si="0"/>
        <v>0</v>
      </c>
      <c r="E37" s="2">
        <f t="shared" si="1"/>
        <v>0</v>
      </c>
      <c r="F37" s="2">
        <f t="shared" si="2"/>
        <v>1</v>
      </c>
    </row>
    <row r="38" spans="1:6" x14ac:dyDescent="0.25">
      <c r="A38" s="3" t="s">
        <v>113</v>
      </c>
      <c r="B38" s="3" t="s">
        <v>94</v>
      </c>
      <c r="C38" s="3" t="s">
        <v>105</v>
      </c>
      <c r="D38" s="2">
        <f t="shared" si="0"/>
        <v>1</v>
      </c>
      <c r="E38" s="2">
        <f t="shared" si="1"/>
        <v>0</v>
      </c>
      <c r="F38" s="2">
        <f t="shared" si="2"/>
        <v>0</v>
      </c>
    </row>
    <row r="39" spans="1:6" x14ac:dyDescent="0.25">
      <c r="A39" s="3"/>
      <c r="B39" s="3" t="s">
        <v>95</v>
      </c>
      <c r="C39" s="3" t="s">
        <v>103</v>
      </c>
      <c r="D39" s="2">
        <f t="shared" si="0"/>
        <v>0</v>
      </c>
      <c r="E39" s="2">
        <f t="shared" si="1"/>
        <v>1</v>
      </c>
      <c r="F39" s="2">
        <f t="shared" si="2"/>
        <v>0</v>
      </c>
    </row>
    <row r="40" spans="1:6" x14ac:dyDescent="0.25">
      <c r="A40" s="3"/>
      <c r="B40" s="3" t="s">
        <v>96</v>
      </c>
      <c r="C40" s="3" t="s">
        <v>104</v>
      </c>
      <c r="D40" s="2">
        <f t="shared" si="0"/>
        <v>0</v>
      </c>
      <c r="E40" s="2">
        <f t="shared" si="1"/>
        <v>0</v>
      </c>
      <c r="F40" s="2">
        <f t="shared" si="2"/>
        <v>1</v>
      </c>
    </row>
    <row r="41" spans="1:6" x14ac:dyDescent="0.25">
      <c r="A41" s="3"/>
      <c r="B41" s="3" t="s">
        <v>97</v>
      </c>
      <c r="C41" s="3" t="s">
        <v>104</v>
      </c>
      <c r="D41" s="2">
        <f t="shared" si="0"/>
        <v>0</v>
      </c>
      <c r="E41" s="2">
        <f t="shared" si="1"/>
        <v>0</v>
      </c>
      <c r="F41" s="2">
        <f t="shared" si="2"/>
        <v>1</v>
      </c>
    </row>
    <row r="42" spans="1:6" x14ac:dyDescent="0.25">
      <c r="A42" s="3"/>
      <c r="B42" s="3" t="s">
        <v>98</v>
      </c>
      <c r="C42" s="3" t="s">
        <v>104</v>
      </c>
      <c r="D42" s="2">
        <f t="shared" si="0"/>
        <v>0</v>
      </c>
      <c r="E42" s="2">
        <f t="shared" si="1"/>
        <v>0</v>
      </c>
      <c r="F42" s="2">
        <f t="shared" si="2"/>
        <v>1</v>
      </c>
    </row>
    <row r="43" spans="1:6" x14ac:dyDescent="0.25">
      <c r="A43" s="3" t="s">
        <v>114</v>
      </c>
      <c r="B43" s="3" t="s">
        <v>99</v>
      </c>
      <c r="C43" s="3" t="s">
        <v>104</v>
      </c>
      <c r="D43" s="2">
        <f t="shared" si="0"/>
        <v>0</v>
      </c>
      <c r="E43" s="2">
        <f t="shared" si="1"/>
        <v>0</v>
      </c>
      <c r="F43" s="2">
        <f t="shared" si="2"/>
        <v>1</v>
      </c>
    </row>
    <row r="44" spans="1:6" x14ac:dyDescent="0.25">
      <c r="A44" s="3"/>
      <c r="B44" s="3" t="s">
        <v>100</v>
      </c>
      <c r="C44" s="3" t="s">
        <v>105</v>
      </c>
      <c r="D44" s="2">
        <f t="shared" si="0"/>
        <v>1</v>
      </c>
      <c r="E44" s="2">
        <f t="shared" si="1"/>
        <v>0</v>
      </c>
      <c r="F44" s="2">
        <f t="shared" si="2"/>
        <v>0</v>
      </c>
    </row>
    <row r="45" spans="1:6" x14ac:dyDescent="0.25">
      <c r="A45" s="3"/>
      <c r="B45" s="3" t="s">
        <v>101</v>
      </c>
      <c r="C45" s="3" t="s">
        <v>105</v>
      </c>
      <c r="D45" s="2">
        <f t="shared" si="0"/>
        <v>1</v>
      </c>
      <c r="E45" s="2">
        <f t="shared" si="1"/>
        <v>0</v>
      </c>
      <c r="F45" s="2">
        <f t="shared" si="2"/>
        <v>0</v>
      </c>
    </row>
    <row r="46" spans="1:6" x14ac:dyDescent="0.25">
      <c r="A46" s="3" t="s">
        <v>126</v>
      </c>
      <c r="B46" s="3" t="s">
        <v>102</v>
      </c>
      <c r="C46" s="3" t="s">
        <v>104</v>
      </c>
      <c r="D46" s="2">
        <f t="shared" si="0"/>
        <v>0</v>
      </c>
      <c r="E46" s="2">
        <f t="shared" si="1"/>
        <v>0</v>
      </c>
      <c r="F46" s="2">
        <f t="shared" si="2"/>
        <v>1</v>
      </c>
    </row>
    <row r="47" spans="1:6" x14ac:dyDescent="0.25">
      <c r="A47" s="3" t="s">
        <v>116</v>
      </c>
      <c r="B47" s="3" t="s">
        <v>115</v>
      </c>
      <c r="C47" s="3" t="s">
        <v>104</v>
      </c>
      <c r="D47" s="2">
        <f t="shared" si="0"/>
        <v>0</v>
      </c>
      <c r="E47" s="2">
        <f t="shared" si="1"/>
        <v>0</v>
      </c>
      <c r="F47" s="2">
        <f t="shared" si="2"/>
        <v>1</v>
      </c>
    </row>
    <row r="49" spans="4:7" x14ac:dyDescent="0.25">
      <c r="D49" s="2">
        <f>SUM(D1:D47)</f>
        <v>7</v>
      </c>
      <c r="E49" s="2">
        <f>SUM(E1:E47)</f>
        <v>22</v>
      </c>
      <c r="F49" s="2">
        <f>SUM(F1:F47)</f>
        <v>17</v>
      </c>
      <c r="G49" s="2">
        <f>SUM(D49:F49)</f>
        <v>46</v>
      </c>
    </row>
    <row r="50" spans="4:7" x14ac:dyDescent="0.25">
      <c r="D50" s="4">
        <f>D49/G49</f>
        <v>0.15217391304347827</v>
      </c>
      <c r="E50" s="4">
        <f>E49/G49</f>
        <v>0.47826086956521741</v>
      </c>
      <c r="F50" s="4">
        <f>F49/G49</f>
        <v>0.36956521739130432</v>
      </c>
    </row>
  </sheetData>
  <autoFilter ref="A1:F52" xr:uid="{65DF0607-0985-48C5-A279-BBAC115817B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workbookViewId="0">
      <pane xSplit="4" ySplit="1" topLeftCell="E41" activePane="bottomRight" state="frozenSplit"/>
      <selection pane="topRight" activeCell="E1" sqref="E1"/>
      <selection pane="bottomLeft" activeCell="A2" sqref="A2"/>
      <selection pane="bottomRight" activeCell="A41" sqref="A41:XFD41"/>
    </sheetView>
  </sheetViews>
  <sheetFormatPr baseColWidth="10" defaultColWidth="9.140625" defaultRowHeight="15" x14ac:dyDescent="0.25"/>
  <cols>
    <col min="16" max="16" width="10.28515625" style="6" bestFit="1" customWidth="1"/>
    <col min="17" max="17" width="9.5703125" style="6" bestFit="1" customWidth="1"/>
    <col min="18" max="19" width="9.140625" style="6"/>
  </cols>
  <sheetData>
    <row r="1" spans="1:21" x14ac:dyDescent="0.25">
      <c r="B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s="6" t="s">
        <v>106</v>
      </c>
      <c r="Q1" s="6" t="s">
        <v>107</v>
      </c>
      <c r="R1" s="6" t="s">
        <v>6</v>
      </c>
      <c r="S1" s="6" t="s">
        <v>11</v>
      </c>
      <c r="T1" t="s">
        <v>117</v>
      </c>
      <c r="U1" t="s">
        <v>118</v>
      </c>
    </row>
    <row r="2" spans="1:21" x14ac:dyDescent="0.25">
      <c r="A2" t="s">
        <v>13</v>
      </c>
      <c r="B2">
        <v>1</v>
      </c>
      <c r="C2" t="s">
        <v>108</v>
      </c>
      <c r="D2" t="s">
        <v>59</v>
      </c>
      <c r="E2" s="1">
        <v>-3.1124365090975138E-2</v>
      </c>
      <c r="F2" s="1">
        <v>-3.729101473358689E-2</v>
      </c>
      <c r="G2" s="1">
        <v>-3.1188850643860986E-2</v>
      </c>
      <c r="H2" s="1">
        <v>-3.3031752620184429E-2</v>
      </c>
      <c r="I2" s="1">
        <v>-4.3956477536951914E-2</v>
      </c>
      <c r="J2" s="1">
        <v>3.5972684752491137E-2</v>
      </c>
      <c r="K2" s="1">
        <v>4.0261778260976863E-2</v>
      </c>
      <c r="L2" s="1">
        <v>3.8107628886005038E-2</v>
      </c>
      <c r="M2" s="1">
        <v>3.6181167991776418E-2</v>
      </c>
      <c r="N2" s="1">
        <v>4.7159756670462911E-2</v>
      </c>
      <c r="O2" t="s">
        <v>103</v>
      </c>
      <c r="P2" s="7">
        <f>AVERAGE(E2:H2)</f>
        <v>-3.315899577215186E-2</v>
      </c>
      <c r="Q2" s="7">
        <f>AVERAGE(J2:M2)</f>
        <v>3.7630814972812364E-2</v>
      </c>
      <c r="R2" s="7">
        <v>-4.3956477536951914E-2</v>
      </c>
      <c r="S2" s="7">
        <v>4.7159756670462911E-2</v>
      </c>
    </row>
    <row r="3" spans="1:21" x14ac:dyDescent="0.25">
      <c r="A3" t="s">
        <v>14</v>
      </c>
      <c r="B3">
        <v>2</v>
      </c>
      <c r="C3" t="s">
        <v>109</v>
      </c>
      <c r="D3" t="s">
        <v>60</v>
      </c>
      <c r="E3" s="1">
        <v>-0.31887580315225772</v>
      </c>
      <c r="F3" s="1">
        <v>-0.23950633065098847</v>
      </c>
      <c r="G3" s="1">
        <v>0.10044281565850688</v>
      </c>
      <c r="H3" s="1">
        <v>-0.18331621355859803</v>
      </c>
      <c r="I3" s="1">
        <v>-0.59387032761931746</v>
      </c>
      <c r="J3" s="1">
        <v>0.43312421524786571</v>
      </c>
      <c r="K3" s="1">
        <v>0.37946751087452701</v>
      </c>
      <c r="L3" s="1">
        <v>1.7949254137757888</v>
      </c>
      <c r="M3" s="1">
        <v>0.39580520659485841</v>
      </c>
      <c r="N3" s="1">
        <v>0.49864112069083988</v>
      </c>
      <c r="O3" t="s">
        <v>104</v>
      </c>
      <c r="P3" s="7">
        <f>AVERAGE(E3:H3)</f>
        <v>-0.16031388292583434</v>
      </c>
      <c r="Q3" s="7">
        <f t="shared" ref="Q3:Q47" si="0">AVERAGE(J3:M3)</f>
        <v>0.75083058662325997</v>
      </c>
      <c r="R3" s="7">
        <v>-0.59387032761931746</v>
      </c>
      <c r="S3" s="7">
        <v>0.49864112069083988</v>
      </c>
      <c r="T3">
        <v>0.45</v>
      </c>
      <c r="U3" s="1">
        <v>9.2999999999999999E-2</v>
      </c>
    </row>
    <row r="4" spans="1:21" x14ac:dyDescent="0.25">
      <c r="A4" t="s">
        <v>15</v>
      </c>
      <c r="B4">
        <v>3</v>
      </c>
      <c r="C4" t="s">
        <v>110</v>
      </c>
      <c r="D4" t="s">
        <v>61</v>
      </c>
      <c r="E4" s="1">
        <v>-3.7710061412707857E-2</v>
      </c>
      <c r="F4" s="1">
        <v>-3.7800140682225945E-2</v>
      </c>
      <c r="G4" s="1">
        <v>-3.7558025141345493E-2</v>
      </c>
      <c r="H4" s="1">
        <v>-3.7401442118114282E-2</v>
      </c>
      <c r="I4" s="1">
        <v>-3.946101530137066E-2</v>
      </c>
      <c r="J4" s="1">
        <v>3.9509252137781573E-2</v>
      </c>
      <c r="K4" s="1">
        <v>3.9552180617932232E-2</v>
      </c>
      <c r="L4" s="1">
        <v>3.9257376592923797E-2</v>
      </c>
      <c r="M4" s="1">
        <v>3.9243239370150396E-2</v>
      </c>
      <c r="N4" s="1">
        <v>4.1040015308663663E-2</v>
      </c>
      <c r="O4" t="s">
        <v>103</v>
      </c>
      <c r="P4" s="7">
        <f t="shared" ref="P4:P47" si="1">AVERAGE(E4:H4)</f>
        <v>-3.7617417338598393E-2</v>
      </c>
      <c r="Q4" s="7">
        <f t="shared" si="0"/>
        <v>3.9390512179697003E-2</v>
      </c>
      <c r="R4" s="7">
        <v>-3.946101530137066E-2</v>
      </c>
      <c r="S4" s="7">
        <v>4.1040015308663663E-2</v>
      </c>
    </row>
    <row r="5" spans="1:21" x14ac:dyDescent="0.25">
      <c r="A5" t="s">
        <v>16</v>
      </c>
      <c r="B5">
        <v>4</v>
      </c>
      <c r="D5" t="s">
        <v>62</v>
      </c>
      <c r="E5" s="1">
        <v>5.8326704882640783E-3</v>
      </c>
      <c r="F5" s="1">
        <v>-1.5687572101566065E-2</v>
      </c>
      <c r="G5" s="1">
        <v>-4.0215369112667739E-3</v>
      </c>
      <c r="H5" s="1">
        <v>2.7031821117826697E-2</v>
      </c>
      <c r="I5" s="1">
        <v>-2.5061266078579347E-2</v>
      </c>
      <c r="J5" s="1">
        <v>3.4884592185896825E-2</v>
      </c>
      <c r="K5" s="1">
        <v>2.2733214234241038E-2</v>
      </c>
      <c r="L5" s="1">
        <v>3.716116533763078E-2</v>
      </c>
      <c r="M5" s="1">
        <v>4.7072779500236736E-2</v>
      </c>
      <c r="N5" s="1">
        <v>2.8360433297745877E-2</v>
      </c>
      <c r="O5" t="s">
        <v>104</v>
      </c>
      <c r="P5" s="7">
        <f t="shared" si="1"/>
        <v>3.288845648314484E-3</v>
      </c>
      <c r="Q5" s="7">
        <f t="shared" si="0"/>
        <v>3.5462937814501341E-2</v>
      </c>
      <c r="R5" s="7">
        <v>-2.5061266078579347E-2</v>
      </c>
      <c r="S5" s="7">
        <v>2.8360433297745877E-2</v>
      </c>
    </row>
    <row r="6" spans="1:21" x14ac:dyDescent="0.25">
      <c r="A6" t="s">
        <v>17</v>
      </c>
      <c r="B6">
        <v>5</v>
      </c>
      <c r="C6" t="s">
        <v>112</v>
      </c>
      <c r="D6" t="s">
        <v>111</v>
      </c>
      <c r="E6" s="1">
        <v>5.9642677357758531E-3</v>
      </c>
      <c r="F6" s="1">
        <v>0.34291555656849554</v>
      </c>
      <c r="G6" s="1">
        <v>-5.8617179247297958E-2</v>
      </c>
      <c r="H6" s="1">
        <v>-6.5979004475084271E-2</v>
      </c>
      <c r="I6" s="1">
        <v>0.18553413582657871</v>
      </c>
      <c r="J6" s="1">
        <v>0.12504396659796713</v>
      </c>
      <c r="K6" s="1">
        <v>0.37928923592795921</v>
      </c>
      <c r="L6" s="1">
        <v>0.18116840093411238</v>
      </c>
      <c r="M6" s="1">
        <v>8.3769269755100129E-2</v>
      </c>
      <c r="N6" s="1">
        <v>0.22601067021217128</v>
      </c>
      <c r="O6" t="s">
        <v>103</v>
      </c>
      <c r="P6" s="7">
        <f t="shared" si="1"/>
        <v>5.6070910145472289E-2</v>
      </c>
      <c r="Q6" s="7">
        <f t="shared" si="0"/>
        <v>0.19231771830378472</v>
      </c>
      <c r="R6" s="7">
        <v>0.18553413582657871</v>
      </c>
      <c r="S6" s="7">
        <v>0.22601067021217128</v>
      </c>
      <c r="T6">
        <v>-0.61</v>
      </c>
      <c r="U6" s="1">
        <v>1.4999999999999999E-2</v>
      </c>
    </row>
    <row r="7" spans="1:21" x14ac:dyDescent="0.25">
      <c r="A7" t="s">
        <v>18</v>
      </c>
      <c r="B7">
        <v>6</v>
      </c>
      <c r="D7" t="s">
        <v>63</v>
      </c>
      <c r="E7" s="1">
        <v>-7.4117707150160361E-2</v>
      </c>
      <c r="F7" s="1">
        <v>-8.7848223097828249E-2</v>
      </c>
      <c r="G7" s="1">
        <v>-7.5445397957231319E-2</v>
      </c>
      <c r="H7" s="1">
        <v>-9.0088764585187692E-2</v>
      </c>
      <c r="I7" s="1">
        <v>-8.919466381073575E-2</v>
      </c>
      <c r="J7" s="1">
        <v>9.3350864000425096E-2</v>
      </c>
      <c r="K7" s="1">
        <v>0.10047475922721225</v>
      </c>
      <c r="L7" s="1">
        <v>9.5687517594359423E-2</v>
      </c>
      <c r="M7" s="1">
        <v>0.10535369605863798</v>
      </c>
      <c r="N7" s="1">
        <v>0.10454994046135768</v>
      </c>
      <c r="O7" t="s">
        <v>103</v>
      </c>
      <c r="P7" s="7">
        <f t="shared" si="1"/>
        <v>-8.1875023197601898E-2</v>
      </c>
      <c r="Q7" s="7">
        <f t="shared" si="0"/>
        <v>9.8716709220158683E-2</v>
      </c>
      <c r="R7" s="7">
        <v>-8.919466381073575E-2</v>
      </c>
      <c r="S7" s="7">
        <v>0.10454994046135768</v>
      </c>
    </row>
    <row r="8" spans="1:21" x14ac:dyDescent="0.25">
      <c r="A8" t="s">
        <v>19</v>
      </c>
      <c r="B8">
        <v>7</v>
      </c>
      <c r="D8" t="s">
        <v>64</v>
      </c>
      <c r="E8" s="1">
        <v>-2.3699027956736205E-2</v>
      </c>
      <c r="F8" s="1">
        <v>-2.5870618192579846E-2</v>
      </c>
      <c r="G8" s="1">
        <v>-1.9750936909370628E-2</v>
      </c>
      <c r="H8" s="1">
        <v>-2.6314670690214221E-2</v>
      </c>
      <c r="I8" s="1">
        <v>-2.7184887907437807E-2</v>
      </c>
      <c r="J8" s="1">
        <v>3.200258038159623E-2</v>
      </c>
      <c r="K8" s="1">
        <v>3.9883934677506477E-2</v>
      </c>
      <c r="L8" s="1">
        <v>2.9248200863598889E-2</v>
      </c>
      <c r="M8" s="1">
        <v>4.0634482721186263E-2</v>
      </c>
      <c r="N8" s="1">
        <v>4.0441897444210034E-2</v>
      </c>
      <c r="O8" t="s">
        <v>103</v>
      </c>
      <c r="P8" s="7">
        <f t="shared" si="1"/>
        <v>-2.3908813437225226E-2</v>
      </c>
      <c r="Q8" s="7">
        <f t="shared" si="0"/>
        <v>3.5442299660971968E-2</v>
      </c>
      <c r="R8" s="7">
        <v>-2.7184887907437807E-2</v>
      </c>
      <c r="S8" s="7">
        <v>4.0441897444210034E-2</v>
      </c>
    </row>
    <row r="9" spans="1:21" x14ac:dyDescent="0.25">
      <c r="A9" t="s">
        <v>20</v>
      </c>
      <c r="B9">
        <v>8</v>
      </c>
      <c r="D9" t="s">
        <v>65</v>
      </c>
      <c r="E9" s="1">
        <v>-4.0205912867753097E-3</v>
      </c>
      <c r="F9" s="1">
        <v>-4.8164561881574941E-3</v>
      </c>
      <c r="G9" s="1">
        <v>-4.3902360055690457E-3</v>
      </c>
      <c r="H9" s="1">
        <v>-4.0054165758896193E-3</v>
      </c>
      <c r="I9" s="1">
        <v>-5.028230385085603E-3</v>
      </c>
      <c r="J9" s="1">
        <v>4.6396402978848275E-3</v>
      </c>
      <c r="K9" s="1">
        <v>5.1863543763198128E-3</v>
      </c>
      <c r="L9" s="1">
        <v>5.164973152178242E-3</v>
      </c>
      <c r="M9" s="1">
        <v>4.4922456296253889E-3</v>
      </c>
      <c r="N9" s="1">
        <v>5.3902278356457818E-3</v>
      </c>
      <c r="O9" t="s">
        <v>103</v>
      </c>
      <c r="P9" s="7">
        <f t="shared" si="1"/>
        <v>-4.308175014097867E-3</v>
      </c>
      <c r="Q9" s="7">
        <f t="shared" si="0"/>
        <v>4.870803364002068E-3</v>
      </c>
      <c r="R9" s="7">
        <v>-5.028230385085603E-3</v>
      </c>
      <c r="S9" s="7">
        <v>5.3902278356457818E-3</v>
      </c>
    </row>
    <row r="10" spans="1:21" x14ac:dyDescent="0.25">
      <c r="A10" t="s">
        <v>21</v>
      </c>
      <c r="B10">
        <v>9</v>
      </c>
      <c r="D10" t="s">
        <v>66</v>
      </c>
      <c r="E10" s="1">
        <v>-4.9502642412720416E-3</v>
      </c>
      <c r="F10" s="1">
        <v>-5.3403057897412958E-3</v>
      </c>
      <c r="G10" s="1">
        <v>-5.1318075009263017E-3</v>
      </c>
      <c r="H10" s="1">
        <v>-4.9481973184636752E-3</v>
      </c>
      <c r="I10" s="1">
        <v>-5.4002000099198496E-3</v>
      </c>
      <c r="J10" s="1">
        <v>5.7924829766263179E-3</v>
      </c>
      <c r="K10" s="1">
        <v>6.0611882854833769E-3</v>
      </c>
      <c r="L10" s="1">
        <v>5.8450706778799153E-3</v>
      </c>
      <c r="M10" s="1">
        <v>5.7594171972023154E-3</v>
      </c>
      <c r="N10" s="1">
        <v>6.0726125668418207E-3</v>
      </c>
      <c r="O10" t="s">
        <v>105</v>
      </c>
      <c r="P10" s="7">
        <f t="shared" si="1"/>
        <v>-5.0926437126008282E-3</v>
      </c>
      <c r="Q10" s="7">
        <f t="shared" si="0"/>
        <v>5.8645397842979818E-3</v>
      </c>
      <c r="R10" s="7">
        <v>-5.4002000099198496E-3</v>
      </c>
      <c r="S10" s="7">
        <v>6.0726125668418207E-3</v>
      </c>
    </row>
    <row r="11" spans="1:21" x14ac:dyDescent="0.25">
      <c r="A11" t="s">
        <v>22</v>
      </c>
      <c r="B11">
        <v>10</v>
      </c>
      <c r="C11" t="s">
        <v>119</v>
      </c>
      <c r="D11" t="s">
        <v>67</v>
      </c>
      <c r="E11" s="1">
        <v>1.5147318716538911E-2</v>
      </c>
      <c r="F11" s="1">
        <v>6.7156882171719983E-3</v>
      </c>
      <c r="G11" s="1">
        <v>1.0659013654918743E-2</v>
      </c>
      <c r="H11" s="1">
        <v>1.3511139346631874E-2</v>
      </c>
      <c r="I11" s="1">
        <v>6.1555287217699714E-3</v>
      </c>
      <c r="J11" s="1">
        <v>3.6253519305567417E-2</v>
      </c>
      <c r="K11" s="1">
        <v>3.002519501945642E-2</v>
      </c>
      <c r="L11" s="1">
        <v>3.7011965487389963E-2</v>
      </c>
      <c r="M11" s="1">
        <v>2.8654361301636903E-2</v>
      </c>
      <c r="N11" s="1">
        <v>2.8250106141526E-2</v>
      </c>
      <c r="O11" t="s">
        <v>104</v>
      </c>
      <c r="P11" s="7">
        <f t="shared" si="1"/>
        <v>1.1508289983815383E-2</v>
      </c>
      <c r="Q11" s="7">
        <f t="shared" si="0"/>
        <v>3.2986260278512675E-2</v>
      </c>
      <c r="R11" s="7">
        <v>6.1555287217699714E-3</v>
      </c>
      <c r="S11" s="7">
        <v>2.8250106141526E-2</v>
      </c>
      <c r="T11">
        <v>0.19</v>
      </c>
      <c r="U11" s="1">
        <v>0.501</v>
      </c>
    </row>
    <row r="12" spans="1:21" x14ac:dyDescent="0.25">
      <c r="A12" t="s">
        <v>23</v>
      </c>
      <c r="B12">
        <v>11</v>
      </c>
      <c r="C12" t="s">
        <v>120</v>
      </c>
      <c r="D12" t="s">
        <v>68</v>
      </c>
      <c r="E12" s="1">
        <v>-0.15682692107990012</v>
      </c>
      <c r="F12" s="1">
        <v>-4.8610699928436328E-2</v>
      </c>
      <c r="G12" s="1">
        <v>8.2708332255231928E-2</v>
      </c>
      <c r="H12" s="1">
        <v>0.19691690682731844</v>
      </c>
      <c r="I12" s="1">
        <v>-0.21699248728413659</v>
      </c>
      <c r="J12" s="1">
        <v>0.17294343206221716</v>
      </c>
      <c r="K12" s="1">
        <v>8.4141264119176704E-2</v>
      </c>
      <c r="L12" s="1">
        <v>0.2710738186973406</v>
      </c>
      <c r="M12" s="1">
        <v>0.25224742403540207</v>
      </c>
      <c r="N12" s="1">
        <v>0.21973039744064932</v>
      </c>
      <c r="O12" t="s">
        <v>104</v>
      </c>
      <c r="P12" s="7">
        <f>AVERAGE(E12:H12)</f>
        <v>1.8546904518553477E-2</v>
      </c>
      <c r="Q12" s="7">
        <f t="shared" si="0"/>
        <v>0.19510148472853411</v>
      </c>
      <c r="R12" s="7">
        <v>-0.21699248728413659</v>
      </c>
      <c r="S12" s="7">
        <v>0.21973039744064932</v>
      </c>
      <c r="T12">
        <v>0.94</v>
      </c>
      <c r="U12" s="1">
        <v>0</v>
      </c>
    </row>
    <row r="13" spans="1:21" x14ac:dyDescent="0.25">
      <c r="A13" t="s">
        <v>24</v>
      </c>
      <c r="B13">
        <v>12</v>
      </c>
      <c r="C13" t="s">
        <v>121</v>
      </c>
      <c r="D13" t="s">
        <v>69</v>
      </c>
      <c r="E13" s="1">
        <v>-6.4307906408723539E-2</v>
      </c>
      <c r="F13" s="1">
        <v>-0.11330833675231801</v>
      </c>
      <c r="G13" s="1">
        <v>-0.11186389114937326</v>
      </c>
      <c r="H13" s="1">
        <v>-6.1866186478794875E-2</v>
      </c>
      <c r="I13" s="1">
        <v>-9.6026270941669184E-2</v>
      </c>
      <c r="J13" s="1">
        <v>0.1249402324997437</v>
      </c>
      <c r="K13" s="1">
        <v>0.12157057124695678</v>
      </c>
      <c r="L13" s="1">
        <v>0.12214917540737975</v>
      </c>
      <c r="M13" s="1">
        <v>9.231759358582349E-2</v>
      </c>
      <c r="N13" s="1">
        <v>0.11742205402387121</v>
      </c>
      <c r="O13" t="s">
        <v>103</v>
      </c>
      <c r="P13" s="7">
        <f t="shared" si="1"/>
        <v>-8.7836580197302422E-2</v>
      </c>
      <c r="Q13" s="7">
        <f t="shared" si="0"/>
        <v>0.11524439318497592</v>
      </c>
      <c r="R13" s="7">
        <v>-9.6026270941669184E-2</v>
      </c>
      <c r="S13" s="7">
        <v>0.11742205402387121</v>
      </c>
      <c r="T13">
        <v>0.06</v>
      </c>
      <c r="U13" s="1">
        <v>0.82399999999999995</v>
      </c>
    </row>
    <row r="14" spans="1:21" x14ac:dyDescent="0.25">
      <c r="A14" t="s">
        <v>25</v>
      </c>
      <c r="B14">
        <v>13</v>
      </c>
      <c r="D14" t="s">
        <v>70</v>
      </c>
      <c r="E14" s="1">
        <v>-1.2196818392624792E-3</v>
      </c>
      <c r="F14" s="1">
        <v>-2.0367889422250019E-3</v>
      </c>
      <c r="G14" s="1">
        <v>-2.1628263388553098E-3</v>
      </c>
      <c r="H14" s="1">
        <v>-7.431958854887549E-4</v>
      </c>
      <c r="I14" s="1">
        <v>-1.9351441808397242E-3</v>
      </c>
      <c r="J14" s="1">
        <v>2.0657819149843236E-3</v>
      </c>
      <c r="K14" s="1">
        <v>2.2206421675368556E-3</v>
      </c>
      <c r="L14" s="1">
        <v>2.3496785898148138E-3</v>
      </c>
      <c r="M14" s="1">
        <v>1.4518266759889406E-3</v>
      </c>
      <c r="N14" s="1">
        <v>2.2465292671367612E-3</v>
      </c>
      <c r="O14" t="s">
        <v>103</v>
      </c>
      <c r="P14" s="7">
        <f t="shared" si="1"/>
        <v>-1.5406232514578865E-3</v>
      </c>
      <c r="Q14" s="7">
        <f t="shared" si="0"/>
        <v>2.0219823370812334E-3</v>
      </c>
      <c r="R14" s="7">
        <v>-1.9351441808397242E-3</v>
      </c>
      <c r="S14" s="7">
        <v>2.2465292671367612E-3</v>
      </c>
    </row>
    <row r="15" spans="1:21" x14ac:dyDescent="0.25">
      <c r="A15" t="s">
        <v>26</v>
      </c>
      <c r="B15">
        <v>14</v>
      </c>
      <c r="C15" t="s">
        <v>124</v>
      </c>
      <c r="D15" t="s">
        <v>71</v>
      </c>
      <c r="E15" s="1">
        <v>-3.8331018348869067E-2</v>
      </c>
      <c r="F15" s="1">
        <v>-6.2563532236349625E-2</v>
      </c>
      <c r="G15" s="1">
        <v>-5.9078067040765209E-2</v>
      </c>
      <c r="H15" s="1">
        <v>-3.2422779312201534E-2</v>
      </c>
      <c r="I15" s="1">
        <v>-8.2140160753568489E-2</v>
      </c>
      <c r="J15" s="1">
        <v>9.9880011098747334E-2</v>
      </c>
      <c r="K15" s="1">
        <v>0.10465787003277076</v>
      </c>
      <c r="L15" s="1">
        <v>0.1242786189939639</v>
      </c>
      <c r="M15" s="1">
        <v>9.3961478688026845E-2</v>
      </c>
      <c r="N15" s="1">
        <v>0.12838869073809325</v>
      </c>
      <c r="O15" t="s">
        <v>103</v>
      </c>
      <c r="P15" s="7">
        <f t="shared" si="1"/>
        <v>-4.8098849234546361E-2</v>
      </c>
      <c r="Q15" s="7">
        <f t="shared" si="0"/>
        <v>0.10569449470337722</v>
      </c>
      <c r="R15" s="7">
        <v>-8.2140160753568489E-2</v>
      </c>
      <c r="S15" s="7">
        <v>0.12838869073809325</v>
      </c>
      <c r="T15">
        <v>0.36</v>
      </c>
      <c r="U15" s="1">
        <v>0.189</v>
      </c>
    </row>
    <row r="16" spans="1:21" x14ac:dyDescent="0.25">
      <c r="A16" t="s">
        <v>27</v>
      </c>
      <c r="B16">
        <v>15</v>
      </c>
      <c r="D16" t="s">
        <v>72</v>
      </c>
      <c r="E16" s="1">
        <v>-1.1880440314676359E-3</v>
      </c>
      <c r="F16" s="1">
        <v>-1.923262150276116E-3</v>
      </c>
      <c r="G16" s="1">
        <v>-1.7806173894934286E-3</v>
      </c>
      <c r="H16" s="1">
        <v>-9.8551589728265092E-4</v>
      </c>
      <c r="I16" s="1">
        <v>-2.5489981437940368E-3</v>
      </c>
      <c r="J16" s="1">
        <v>2.8068063128779096E-3</v>
      </c>
      <c r="K16" s="1">
        <v>3.0292926066463606E-3</v>
      </c>
      <c r="L16" s="1">
        <v>3.5560140705677996E-3</v>
      </c>
      <c r="M16" s="1">
        <v>2.6262632917692375E-3</v>
      </c>
      <c r="N16" s="1">
        <v>3.7384686660017086E-3</v>
      </c>
      <c r="O16" t="s">
        <v>103</v>
      </c>
      <c r="P16" s="7">
        <f t="shared" si="1"/>
        <v>-1.4693598671299578E-3</v>
      </c>
      <c r="Q16" s="7">
        <f t="shared" si="0"/>
        <v>3.0045940704653269E-3</v>
      </c>
      <c r="R16" s="7">
        <v>-2.5489981437940368E-3</v>
      </c>
      <c r="S16" s="7">
        <v>3.7384686660017086E-3</v>
      </c>
    </row>
    <row r="17" spans="1:19" x14ac:dyDescent="0.25">
      <c r="A17" t="s">
        <v>28</v>
      </c>
      <c r="B17">
        <v>16</v>
      </c>
      <c r="D17" t="s">
        <v>73</v>
      </c>
      <c r="E17" s="1">
        <v>-1.287627956151853E-2</v>
      </c>
      <c r="F17" s="1">
        <v>-1.7908058470026189E-2</v>
      </c>
      <c r="G17" s="1">
        <v>-1.6147336459390964E-2</v>
      </c>
      <c r="H17" s="1">
        <v>-1.6785179077860198E-2</v>
      </c>
      <c r="I17" s="1">
        <v>-2.0014305733993362E-2</v>
      </c>
      <c r="J17" s="1">
        <v>2.0468456600731207E-2</v>
      </c>
      <c r="K17" s="1">
        <v>2.4598396033400319E-2</v>
      </c>
      <c r="L17" s="1">
        <v>2.7122243609841206E-2</v>
      </c>
      <c r="M17" s="1">
        <v>2.3954994049833651E-2</v>
      </c>
      <c r="N17" s="1">
        <v>2.724828599786808E-2</v>
      </c>
      <c r="O17" t="s">
        <v>103</v>
      </c>
      <c r="P17" s="7">
        <f t="shared" si="1"/>
        <v>-1.5929213392198972E-2</v>
      </c>
      <c r="Q17" s="7">
        <f t="shared" si="0"/>
        <v>2.4036022573451596E-2</v>
      </c>
      <c r="R17" s="7">
        <v>-2.0014305733993362E-2</v>
      </c>
      <c r="S17" s="7">
        <v>2.724828599786808E-2</v>
      </c>
    </row>
    <row r="18" spans="1:19" x14ac:dyDescent="0.25">
      <c r="A18" t="s">
        <v>29</v>
      </c>
      <c r="B18">
        <v>17</v>
      </c>
      <c r="D18" t="s">
        <v>74</v>
      </c>
      <c r="E18" s="1">
        <v>-2.2737657909987791E-3</v>
      </c>
      <c r="F18" s="1">
        <v>-1.465720379069982E-2</v>
      </c>
      <c r="G18" s="1">
        <v>-2.0640202710390389E-2</v>
      </c>
      <c r="H18" s="1">
        <v>-6.1573795035181266E-3</v>
      </c>
      <c r="I18" s="1">
        <v>-1.711661052688156E-2</v>
      </c>
      <c r="J18" s="1">
        <v>2.7337502611180588E-2</v>
      </c>
      <c r="K18" s="1">
        <v>1.611195831066E-2</v>
      </c>
      <c r="L18" s="1">
        <v>2.258213939387874E-2</v>
      </c>
      <c r="M18" s="1">
        <v>2.2621176414876487E-2</v>
      </c>
      <c r="N18" s="1">
        <v>1.8633392744047916E-2</v>
      </c>
      <c r="O18" t="s">
        <v>103</v>
      </c>
      <c r="P18" s="7">
        <f t="shared" si="1"/>
        <v>-1.093213794890178E-2</v>
      </c>
      <c r="Q18" s="7">
        <f t="shared" si="0"/>
        <v>2.2163194182648952E-2</v>
      </c>
      <c r="R18" s="7">
        <v>-1.711661052688156E-2</v>
      </c>
      <c r="S18" s="7">
        <v>1.8633392744047916E-2</v>
      </c>
    </row>
    <row r="19" spans="1:19" x14ac:dyDescent="0.25">
      <c r="A19" t="s">
        <v>30</v>
      </c>
      <c r="B19">
        <v>18</v>
      </c>
      <c r="D19" t="s">
        <v>75</v>
      </c>
      <c r="E19" s="1">
        <v>-1.488417652476433E-3</v>
      </c>
      <c r="F19" s="1">
        <v>-1.4577526598721271E-3</v>
      </c>
      <c r="G19" s="1">
        <v>-1.1624775301735904E-3</v>
      </c>
      <c r="H19" s="1">
        <v>-5.6397179688483972E-4</v>
      </c>
      <c r="I19" s="1">
        <v>-2.0174717724322647E-3</v>
      </c>
      <c r="J19" s="1">
        <v>1.8086934574488324E-3</v>
      </c>
      <c r="K19" s="1">
        <v>1.834006120404178E-3</v>
      </c>
      <c r="L19" s="1">
        <v>1.6207740581103771E-3</v>
      </c>
      <c r="M19" s="1">
        <v>1.592090817724381E-3</v>
      </c>
      <c r="N19" s="1">
        <v>2.3070385885439948E-3</v>
      </c>
      <c r="O19" t="s">
        <v>103</v>
      </c>
      <c r="P19" s="7">
        <f t="shared" si="1"/>
        <v>-1.1681549098517476E-3</v>
      </c>
      <c r="Q19" s="7">
        <f t="shared" si="0"/>
        <v>1.7138911134219421E-3</v>
      </c>
      <c r="R19" s="7">
        <v>-2.0174717724322647E-3</v>
      </c>
      <c r="S19" s="7">
        <v>2.3070385885439948E-3</v>
      </c>
    </row>
    <row r="20" spans="1:19" x14ac:dyDescent="0.25">
      <c r="A20" t="s">
        <v>31</v>
      </c>
      <c r="B20">
        <v>19</v>
      </c>
      <c r="D20" t="s">
        <v>76</v>
      </c>
      <c r="E20" s="1">
        <v>-4.1588109584681475E-3</v>
      </c>
      <c r="F20" s="1">
        <v>-3.7691782288476776E-3</v>
      </c>
      <c r="G20" s="1">
        <v>-3.9892716497965473E-3</v>
      </c>
      <c r="H20" s="1">
        <v>-4.0746941893447909E-3</v>
      </c>
      <c r="I20" s="1">
        <v>-4.5988195296277328E-3</v>
      </c>
      <c r="J20" s="1">
        <v>4.4365071558051684E-3</v>
      </c>
      <c r="K20" s="1">
        <v>4.2379447434341974E-3</v>
      </c>
      <c r="L20" s="1">
        <v>4.4617269100354785E-3</v>
      </c>
      <c r="M20" s="1">
        <v>4.4391905606985084E-3</v>
      </c>
      <c r="N20" s="1">
        <v>5.5842426125802553E-3</v>
      </c>
      <c r="O20" t="s">
        <v>104</v>
      </c>
      <c r="P20" s="7">
        <f t="shared" si="1"/>
        <v>-3.9979887566142912E-3</v>
      </c>
      <c r="Q20" s="7">
        <f t="shared" si="0"/>
        <v>4.3938423424933386E-3</v>
      </c>
      <c r="R20" s="7">
        <v>-4.5988195296277328E-3</v>
      </c>
      <c r="S20" s="7">
        <v>5.5842426125802553E-3</v>
      </c>
    </row>
    <row r="21" spans="1:19" x14ac:dyDescent="0.25">
      <c r="A21" t="s">
        <v>32</v>
      </c>
      <c r="B21">
        <v>20</v>
      </c>
      <c r="D21" t="s">
        <v>77</v>
      </c>
      <c r="E21" s="1">
        <v>-2.769043397760742E-3</v>
      </c>
      <c r="F21" s="1">
        <v>-3.1136022796984337E-3</v>
      </c>
      <c r="G21" s="1">
        <v>-3.5013704992398753E-3</v>
      </c>
      <c r="H21" s="1">
        <v>-3.5369689126510001E-3</v>
      </c>
      <c r="I21" s="1">
        <v>-4.1488942833637953E-3</v>
      </c>
      <c r="J21" s="1">
        <v>4.3793615094432792E-3</v>
      </c>
      <c r="K21" s="1">
        <v>4.3501758871885444E-3</v>
      </c>
      <c r="L21" s="1">
        <v>4.814256689492597E-3</v>
      </c>
      <c r="M21" s="1">
        <v>4.8502039576297489E-3</v>
      </c>
      <c r="N21" s="1">
        <v>5.1391479042582067E-3</v>
      </c>
      <c r="O21" t="s">
        <v>104</v>
      </c>
      <c r="P21" s="7">
        <f t="shared" si="1"/>
        <v>-3.2302462723375128E-3</v>
      </c>
      <c r="Q21" s="7">
        <f t="shared" si="0"/>
        <v>4.5984995109385422E-3</v>
      </c>
      <c r="R21" s="7">
        <v>-4.1488942833637953E-3</v>
      </c>
      <c r="S21" s="7">
        <v>5.1391479042582067E-3</v>
      </c>
    </row>
    <row r="22" spans="1:19" x14ac:dyDescent="0.25">
      <c r="A22" t="s">
        <v>33</v>
      </c>
      <c r="B22">
        <v>21</v>
      </c>
      <c r="D22" t="s">
        <v>78</v>
      </c>
      <c r="E22" s="1">
        <v>5.441070595613147E-4</v>
      </c>
      <c r="F22" s="1">
        <v>-2.4936063267536846E-3</v>
      </c>
      <c r="G22" s="1">
        <v>-8.6687139387256864E-4</v>
      </c>
      <c r="H22" s="1">
        <v>4.7028110064398346E-4</v>
      </c>
      <c r="I22" s="1">
        <v>-3.3383475154589521E-4</v>
      </c>
      <c r="J22" s="1">
        <v>4.2829593421028775E-3</v>
      </c>
      <c r="K22" s="1">
        <v>3.3932359373710828E-3</v>
      </c>
      <c r="L22" s="1">
        <v>6.3074427349488335E-3</v>
      </c>
      <c r="M22" s="1">
        <v>3.0312899312864047E-3</v>
      </c>
      <c r="N22" s="1">
        <v>4.6296303062525008E-3</v>
      </c>
      <c r="O22" t="s">
        <v>103</v>
      </c>
      <c r="P22" s="7">
        <f t="shared" si="1"/>
        <v>-5.8652239010523871E-4</v>
      </c>
      <c r="Q22" s="7">
        <f t="shared" si="0"/>
        <v>4.2537319864272994E-3</v>
      </c>
      <c r="R22" s="7">
        <v>-3.3383475154589521E-4</v>
      </c>
      <c r="S22" s="7">
        <v>4.6296303062525008E-3</v>
      </c>
    </row>
    <row r="23" spans="1:19" x14ac:dyDescent="0.25">
      <c r="A23" t="s">
        <v>34</v>
      </c>
      <c r="B23">
        <v>22</v>
      </c>
      <c r="D23" t="s">
        <v>79</v>
      </c>
      <c r="E23" s="1">
        <v>-1.7082467713846664E-4</v>
      </c>
      <c r="F23" s="1">
        <v>-1.6709805246211177E-4</v>
      </c>
      <c r="G23" s="1">
        <v>5.4139940025090582E-3</v>
      </c>
      <c r="H23" s="1">
        <v>2.0034408806729318E-4</v>
      </c>
      <c r="I23" s="1">
        <v>-2.1467698364917992E-4</v>
      </c>
      <c r="J23" s="1">
        <v>2.7719703546383355E-4</v>
      </c>
      <c r="K23" s="1">
        <v>2.6582329593755858E-4</v>
      </c>
      <c r="L23" s="1">
        <v>7.6017299177805432E-3</v>
      </c>
      <c r="M23" s="1">
        <v>2.8608022585768479E-4</v>
      </c>
      <c r="N23" s="1">
        <v>3.0088021012241568E-4</v>
      </c>
      <c r="O23" t="s">
        <v>105</v>
      </c>
      <c r="P23" s="7">
        <f t="shared" si="1"/>
        <v>1.3191038402439431E-3</v>
      </c>
      <c r="Q23" s="7">
        <f t="shared" si="0"/>
        <v>2.1077076187599048E-3</v>
      </c>
      <c r="R23" s="7">
        <v>-2.1467698364917992E-4</v>
      </c>
      <c r="S23" s="7">
        <v>3.0088021012241568E-4</v>
      </c>
    </row>
    <row r="24" spans="1:19" x14ac:dyDescent="0.25">
      <c r="A24" t="s">
        <v>35</v>
      </c>
      <c r="B24">
        <v>23</v>
      </c>
      <c r="D24" t="s">
        <v>80</v>
      </c>
      <c r="E24" s="1">
        <v>-5.048461399299071E-3</v>
      </c>
      <c r="F24" s="1">
        <v>-1.3157780855984126E-2</v>
      </c>
      <c r="G24" s="1">
        <v>-1.0857687305119674E-2</v>
      </c>
      <c r="H24" s="1">
        <v>-7.7906229185751314E-3</v>
      </c>
      <c r="I24" s="1">
        <v>-1.2215076851910662E-2</v>
      </c>
      <c r="J24" s="1">
        <v>1.280347318660323E-2</v>
      </c>
      <c r="K24" s="1">
        <v>1.4591425921376166E-2</v>
      </c>
      <c r="L24" s="1">
        <v>1.7919296960922464E-2</v>
      </c>
      <c r="M24" s="1">
        <v>1.1070331513348733E-2</v>
      </c>
      <c r="N24" s="1">
        <v>1.4927671217956968E-2</v>
      </c>
      <c r="O24" t="s">
        <v>103</v>
      </c>
      <c r="P24" s="7">
        <f t="shared" si="1"/>
        <v>-9.2136381197445005E-3</v>
      </c>
      <c r="Q24" s="7">
        <f t="shared" si="0"/>
        <v>1.4096131895562648E-2</v>
      </c>
      <c r="R24" s="7">
        <v>-1.2215076851910662E-2</v>
      </c>
      <c r="S24" s="7">
        <v>1.4927671217956968E-2</v>
      </c>
    </row>
    <row r="25" spans="1:19" x14ac:dyDescent="0.25">
      <c r="A25" t="s">
        <v>36</v>
      </c>
      <c r="B25">
        <v>24</v>
      </c>
      <c r="D25" t="s">
        <v>81</v>
      </c>
      <c r="E25" s="1">
        <v>7.1710437755142674E-4</v>
      </c>
      <c r="F25" s="1">
        <v>2.1150231631123756E-4</v>
      </c>
      <c r="G25" s="1">
        <v>2.1120038910962856E-3</v>
      </c>
      <c r="H25" s="1">
        <v>3.3150967696647079E-3</v>
      </c>
      <c r="I25" s="1">
        <v>9.745338312535343E-4</v>
      </c>
      <c r="J25" s="1">
        <v>2.1990587288574863E-3</v>
      </c>
      <c r="K25" s="1">
        <v>1.0289211014103683E-3</v>
      </c>
      <c r="L25" s="1">
        <v>5.3513475308841494E-3</v>
      </c>
      <c r="M25" s="1">
        <v>4.7185943319803898E-3</v>
      </c>
      <c r="N25" s="1">
        <v>2.134878656914183E-3</v>
      </c>
      <c r="O25" t="s">
        <v>104</v>
      </c>
      <c r="P25" s="7">
        <f t="shared" si="1"/>
        <v>1.5889268386559143E-3</v>
      </c>
      <c r="Q25" s="7">
        <f t="shared" si="0"/>
        <v>3.3244804232830981E-3</v>
      </c>
      <c r="R25" s="7">
        <v>9.745338312535343E-4</v>
      </c>
      <c r="S25" s="7">
        <v>2.134878656914183E-3</v>
      </c>
    </row>
    <row r="26" spans="1:19" x14ac:dyDescent="0.25">
      <c r="A26" t="s">
        <v>37</v>
      </c>
      <c r="B26">
        <v>25</v>
      </c>
      <c r="D26" t="s">
        <v>82</v>
      </c>
      <c r="E26" s="1">
        <v>-1.4268722772966872E-2</v>
      </c>
      <c r="F26" s="1">
        <v>-1.3762591852138453E-2</v>
      </c>
      <c r="G26" s="1">
        <v>-1.1880607717629776E-2</v>
      </c>
      <c r="H26" s="1">
        <v>-1.4591157984714106E-2</v>
      </c>
      <c r="I26" s="1">
        <v>-1.479507815714731E-2</v>
      </c>
      <c r="J26" s="1">
        <v>1.5144426811163937E-2</v>
      </c>
      <c r="K26" s="1">
        <v>1.6752055312184752E-2</v>
      </c>
      <c r="L26" s="1">
        <v>1.3431495107252103E-2</v>
      </c>
      <c r="M26" s="1">
        <v>1.7265451693361043E-2</v>
      </c>
      <c r="N26" s="1">
        <v>1.7591667456332158E-2</v>
      </c>
      <c r="O26" t="s">
        <v>103</v>
      </c>
      <c r="P26" s="7">
        <f t="shared" si="1"/>
        <v>-1.3625770081862301E-2</v>
      </c>
      <c r="Q26" s="7">
        <f t="shared" si="0"/>
        <v>1.5648357230990458E-2</v>
      </c>
      <c r="R26" s="7">
        <v>-1.479507815714731E-2</v>
      </c>
      <c r="S26" s="7">
        <v>1.7591667456332158E-2</v>
      </c>
    </row>
    <row r="27" spans="1:19" x14ac:dyDescent="0.25">
      <c r="A27" t="s">
        <v>38</v>
      </c>
      <c r="B27">
        <v>26</v>
      </c>
      <c r="D27" t="s">
        <v>83</v>
      </c>
      <c r="E27" s="1">
        <v>7.645664734714481E-3</v>
      </c>
      <c r="F27" s="1">
        <v>-1.5208702243093271E-3</v>
      </c>
      <c r="G27" s="1">
        <v>-1.1174892935537086E-3</v>
      </c>
      <c r="H27" s="1">
        <v>7.2333723099017892E-3</v>
      </c>
      <c r="I27" s="1">
        <v>-1.3996263690361018E-3</v>
      </c>
      <c r="J27" s="1">
        <v>1.606061547572802E-2</v>
      </c>
      <c r="K27" s="1">
        <v>3.1991233441160359E-3</v>
      </c>
      <c r="L27" s="1">
        <v>3.4996294400391204E-3</v>
      </c>
      <c r="M27" s="1">
        <v>2.1579329332326071E-2</v>
      </c>
      <c r="N27" s="1">
        <v>2.9853514278942233E-3</v>
      </c>
      <c r="O27" t="s">
        <v>105</v>
      </c>
      <c r="P27" s="7">
        <f t="shared" si="1"/>
        <v>3.0601693816883087E-3</v>
      </c>
      <c r="Q27" s="7">
        <f t="shared" si="0"/>
        <v>1.1084674398052313E-2</v>
      </c>
      <c r="R27" s="7">
        <v>-1.3996263690361018E-3</v>
      </c>
      <c r="S27" s="7">
        <v>2.9853514278942233E-3</v>
      </c>
    </row>
    <row r="28" spans="1:19" x14ac:dyDescent="0.25">
      <c r="A28" t="s">
        <v>39</v>
      </c>
      <c r="B28">
        <v>27</v>
      </c>
      <c r="D28" t="s">
        <v>84</v>
      </c>
      <c r="E28" s="1">
        <v>-2.3790577124012621E-3</v>
      </c>
      <c r="F28" s="1">
        <v>-2.7225952420404367E-3</v>
      </c>
      <c r="G28" s="1">
        <v>-3.043800389749135E-3</v>
      </c>
      <c r="H28" s="1">
        <v>-2.6146669889148136E-3</v>
      </c>
      <c r="I28" s="1">
        <v>-3.3536473618719781E-3</v>
      </c>
      <c r="J28" s="1">
        <v>2.8641791716695103E-3</v>
      </c>
      <c r="K28" s="1">
        <v>2.9927658839459291E-3</v>
      </c>
      <c r="L28" s="1">
        <v>3.4326079916224897E-3</v>
      </c>
      <c r="M28" s="1">
        <v>3.0781024043882235E-3</v>
      </c>
      <c r="N28" s="1">
        <v>3.6432334306036721E-3</v>
      </c>
      <c r="O28" t="s">
        <v>103</v>
      </c>
      <c r="P28" s="7">
        <f t="shared" si="1"/>
        <v>-2.6900300832764122E-3</v>
      </c>
      <c r="Q28" s="7">
        <f t="shared" si="0"/>
        <v>3.0919138629065383E-3</v>
      </c>
      <c r="R28" s="7">
        <v>-3.3536473618719781E-3</v>
      </c>
      <c r="S28" s="7">
        <v>3.6432334306036721E-3</v>
      </c>
    </row>
    <row r="29" spans="1:19" x14ac:dyDescent="0.25">
      <c r="A29" t="s">
        <v>40</v>
      </c>
      <c r="B29">
        <v>28</v>
      </c>
      <c r="D29" t="s">
        <v>85</v>
      </c>
      <c r="E29" s="1">
        <v>-4.6825466065766831E-4</v>
      </c>
      <c r="F29" s="1">
        <v>-4.9093276132771986E-4</v>
      </c>
      <c r="G29" s="1">
        <v>2.8437114568254197E-2</v>
      </c>
      <c r="H29" s="1">
        <v>1.6511585859573314E-2</v>
      </c>
      <c r="I29" s="1">
        <v>-4.6092717919694914E-4</v>
      </c>
      <c r="J29" s="1">
        <v>5.4507745102257902E-4</v>
      </c>
      <c r="K29" s="1">
        <v>5.4932983311897071E-4</v>
      </c>
      <c r="L29" s="1">
        <v>3.8316925772889053E-2</v>
      </c>
      <c r="M29" s="1">
        <v>1.8608498376483342E-2</v>
      </c>
      <c r="N29" s="1">
        <v>5.5945249048869891E-4</v>
      </c>
      <c r="O29" t="s">
        <v>104</v>
      </c>
      <c r="P29" s="7">
        <f t="shared" si="1"/>
        <v>1.0997378251460532E-2</v>
      </c>
      <c r="Q29" s="7">
        <f t="shared" si="0"/>
        <v>1.4504957858378485E-2</v>
      </c>
      <c r="R29" s="7">
        <v>-4.6092717919694914E-4</v>
      </c>
      <c r="S29" s="7">
        <v>5.5945249048869891E-4</v>
      </c>
    </row>
    <row r="30" spans="1:19" x14ac:dyDescent="0.25">
      <c r="A30" t="s">
        <v>41</v>
      </c>
      <c r="B30">
        <v>29</v>
      </c>
      <c r="D30" t="s">
        <v>86</v>
      </c>
      <c r="E30" s="1">
        <v>-3.4056215364154942E-3</v>
      </c>
      <c r="F30" s="1">
        <v>-5.9724542808302205E-3</v>
      </c>
      <c r="G30" s="1">
        <v>-4.1580097376527044E-3</v>
      </c>
      <c r="H30" s="1">
        <v>-5.0168270313002391E-3</v>
      </c>
      <c r="I30" s="1">
        <v>-5.0687191699113664E-3</v>
      </c>
      <c r="J30" s="1">
        <v>4.9161061849597003E-3</v>
      </c>
      <c r="K30" s="1">
        <v>8.6416984365761621E-3</v>
      </c>
      <c r="L30" s="1">
        <v>6.7203917709489991E-3</v>
      </c>
      <c r="M30" s="1">
        <v>7.8394933567650649E-3</v>
      </c>
      <c r="N30" s="1">
        <v>7.0342379927063612E-3</v>
      </c>
      <c r="O30" t="s">
        <v>105</v>
      </c>
      <c r="P30" s="7">
        <f t="shared" si="1"/>
        <v>-4.6382281465496642E-3</v>
      </c>
      <c r="Q30" s="7">
        <f t="shared" si="0"/>
        <v>7.0294224373124818E-3</v>
      </c>
      <c r="R30" s="7">
        <v>-5.0687191699113664E-3</v>
      </c>
      <c r="S30" s="7">
        <v>7.0342379927063612E-3</v>
      </c>
    </row>
    <row r="31" spans="1:19" x14ac:dyDescent="0.25">
      <c r="A31" t="s">
        <v>42</v>
      </c>
      <c r="B31">
        <v>30</v>
      </c>
      <c r="D31" t="s">
        <v>87</v>
      </c>
      <c r="E31" s="1">
        <v>-7.6595719725416097E-4</v>
      </c>
      <c r="F31" s="1">
        <v>-8.9541141584299788E-4</v>
      </c>
      <c r="G31" s="1">
        <v>2.7379908148251961E-3</v>
      </c>
      <c r="H31" s="1">
        <v>2.0427835787585817E-3</v>
      </c>
      <c r="I31" s="1">
        <v>-9.1237776427777575E-4</v>
      </c>
      <c r="J31" s="1">
        <v>8.9602215230687209E-4</v>
      </c>
      <c r="K31" s="1">
        <v>1.0379848391142488E-3</v>
      </c>
      <c r="L31" s="1">
        <v>4.3508839161117314E-3</v>
      </c>
      <c r="M31" s="1">
        <v>2.9776017280043472E-3</v>
      </c>
      <c r="N31" s="1">
        <v>1.033873669057956E-3</v>
      </c>
      <c r="O31" t="s">
        <v>103</v>
      </c>
      <c r="P31" s="7">
        <f t="shared" si="1"/>
        <v>7.7985144512165473E-4</v>
      </c>
      <c r="Q31" s="7">
        <f t="shared" si="0"/>
        <v>2.3156231588843E-3</v>
      </c>
      <c r="R31" s="7">
        <v>-9.1237776427777575E-4</v>
      </c>
      <c r="S31" s="7">
        <v>1.033873669057956E-3</v>
      </c>
    </row>
    <row r="32" spans="1:19" x14ac:dyDescent="0.25">
      <c r="A32" t="s">
        <v>43</v>
      </c>
      <c r="B32">
        <v>31</v>
      </c>
      <c r="D32" t="s">
        <v>88</v>
      </c>
      <c r="E32" s="1">
        <v>-2.7669676119845676E-3</v>
      </c>
      <c r="F32" s="1">
        <v>-3.0471670979707009E-3</v>
      </c>
      <c r="G32" s="1">
        <v>-2.5814129445974115E-3</v>
      </c>
      <c r="H32" s="1">
        <v>-3.2560301906915563E-3</v>
      </c>
      <c r="I32" s="1">
        <v>-3.1237036287170474E-3</v>
      </c>
      <c r="J32" s="1">
        <v>3.5189783261705128E-3</v>
      </c>
      <c r="K32" s="1">
        <v>4.1677249083770379E-3</v>
      </c>
      <c r="L32" s="1">
        <v>3.2902650831095341E-3</v>
      </c>
      <c r="M32" s="1">
        <v>4.4144868266950731E-3</v>
      </c>
      <c r="N32" s="1">
        <v>4.0105435130372629E-3</v>
      </c>
      <c r="O32" t="s">
        <v>103</v>
      </c>
      <c r="P32" s="7">
        <f t="shared" si="1"/>
        <v>-2.9128944613110589E-3</v>
      </c>
      <c r="Q32" s="7">
        <f t="shared" si="0"/>
        <v>3.8478637860880393E-3</v>
      </c>
      <c r="R32" s="7">
        <v>-3.1237036287170474E-3</v>
      </c>
      <c r="S32" s="7">
        <v>4.0105435130372629E-3</v>
      </c>
    </row>
    <row r="33" spans="1:19" x14ac:dyDescent="0.25">
      <c r="A33" t="s">
        <v>44</v>
      </c>
      <c r="B33">
        <v>32</v>
      </c>
      <c r="D33" t="s">
        <v>89</v>
      </c>
      <c r="E33" s="1">
        <v>-1.9497384407228084E-3</v>
      </c>
      <c r="F33" s="1">
        <v>-2.9089510342058E-3</v>
      </c>
      <c r="G33" s="1">
        <v>-2.9102179048301272E-3</v>
      </c>
      <c r="H33" s="1">
        <v>-2.638724642732646E-3</v>
      </c>
      <c r="I33" s="1">
        <v>-4.0208766860960928E-3</v>
      </c>
      <c r="J33" s="1">
        <v>3.0721639737045551E-3</v>
      </c>
      <c r="K33" s="1">
        <v>4.1217354055726263E-3</v>
      </c>
      <c r="L33" s="1">
        <v>4.0171450392139443E-3</v>
      </c>
      <c r="M33" s="1">
        <v>3.6366378992354121E-3</v>
      </c>
      <c r="N33" s="1">
        <v>4.5863022010453423E-3</v>
      </c>
      <c r="O33" t="s">
        <v>103</v>
      </c>
      <c r="P33" s="7">
        <f t="shared" si="1"/>
        <v>-2.6019080056228451E-3</v>
      </c>
      <c r="Q33" s="7">
        <f t="shared" si="0"/>
        <v>3.7119205794316342E-3</v>
      </c>
      <c r="R33" s="7">
        <v>-4.0208766860960928E-3</v>
      </c>
      <c r="S33" s="7">
        <v>4.5863022010453423E-3</v>
      </c>
    </row>
    <row r="34" spans="1:19" x14ac:dyDescent="0.25">
      <c r="A34" t="s">
        <v>45</v>
      </c>
      <c r="B34">
        <v>33</v>
      </c>
      <c r="D34" t="s">
        <v>90</v>
      </c>
      <c r="E34" s="1">
        <v>-1.3774500687849661E-3</v>
      </c>
      <c r="F34" s="1">
        <v>-3.9302957239978646E-3</v>
      </c>
      <c r="G34" s="1">
        <v>-3.7306650581513962E-3</v>
      </c>
      <c r="H34" s="1">
        <v>-1.736424931413701E-3</v>
      </c>
      <c r="I34" s="1">
        <v>-1.9847101977867074E-3</v>
      </c>
      <c r="J34" s="1">
        <v>3.0165670012838462E-3</v>
      </c>
      <c r="K34" s="1">
        <v>4.0848744375912667E-3</v>
      </c>
      <c r="L34" s="1">
        <v>4.0011265863121263E-3</v>
      </c>
      <c r="M34" s="1">
        <v>3.6637271013042999E-3</v>
      </c>
      <c r="N34" s="1">
        <v>7.3114980064360232E-3</v>
      </c>
      <c r="O34" t="s">
        <v>103</v>
      </c>
      <c r="P34" s="7">
        <f t="shared" si="1"/>
        <v>-2.6937089455869819E-3</v>
      </c>
      <c r="Q34" s="7">
        <f t="shared" si="0"/>
        <v>3.691573781622885E-3</v>
      </c>
      <c r="R34" s="7">
        <v>-1.9847101977867074E-3</v>
      </c>
      <c r="S34" s="7">
        <v>7.3114980064360232E-3</v>
      </c>
    </row>
    <row r="35" spans="1:19" x14ac:dyDescent="0.25">
      <c r="A35" t="s">
        <v>46</v>
      </c>
      <c r="B35">
        <v>34</v>
      </c>
      <c r="D35" t="s">
        <v>91</v>
      </c>
      <c r="E35" s="1">
        <v>-1.6348254109292474E-3</v>
      </c>
      <c r="F35" s="1">
        <v>-3.7109560923098664E-3</v>
      </c>
      <c r="G35" s="1">
        <v>-4.1260864146014323E-3</v>
      </c>
      <c r="H35" s="1">
        <v>-2.0940153657750525E-3</v>
      </c>
      <c r="I35" s="1">
        <v>-3.6095512628276957E-3</v>
      </c>
      <c r="J35" s="1">
        <v>4.1413289252142087E-3</v>
      </c>
      <c r="K35" s="1">
        <v>4.0784570369681444E-3</v>
      </c>
      <c r="L35" s="1">
        <v>4.7209083522421367E-3</v>
      </c>
      <c r="M35" s="1">
        <v>4.6950059267475705E-3</v>
      </c>
      <c r="N35" s="1">
        <v>4.1377542589324202E-3</v>
      </c>
      <c r="O35" t="s">
        <v>104</v>
      </c>
      <c r="P35" s="7">
        <f t="shared" si="1"/>
        <v>-2.8914708209038993E-3</v>
      </c>
      <c r="Q35" s="7">
        <f t="shared" si="0"/>
        <v>4.4089250602930147E-3</v>
      </c>
      <c r="R35" s="7">
        <v>-3.6095512628276957E-3</v>
      </c>
      <c r="S35" s="7">
        <v>4.1377542589324202E-3</v>
      </c>
    </row>
    <row r="36" spans="1:19" x14ac:dyDescent="0.25">
      <c r="A36" t="s">
        <v>47</v>
      </c>
      <c r="B36">
        <v>35</v>
      </c>
      <c r="D36" t="s">
        <v>92</v>
      </c>
      <c r="E36" s="1">
        <v>-1.2010010857441358E-4</v>
      </c>
      <c r="F36" s="1">
        <v>-2.1286601589674261E-4</v>
      </c>
      <c r="G36" s="1">
        <v>8.1295196262355391E-3</v>
      </c>
      <c r="H36" s="1">
        <v>4.4089496641403865E-3</v>
      </c>
      <c r="I36" s="1">
        <v>-2.2888426265567325E-4</v>
      </c>
      <c r="J36" s="1">
        <v>3.4377595443259101E-4</v>
      </c>
      <c r="K36" s="1">
        <v>3.1704361134457401E-4</v>
      </c>
      <c r="L36" s="1">
        <v>1.2309839982946954E-2</v>
      </c>
      <c r="M36" s="1">
        <v>5.1016865632581504E-3</v>
      </c>
      <c r="N36" s="1">
        <v>3.187908691336077E-4</v>
      </c>
      <c r="O36" t="s">
        <v>104</v>
      </c>
      <c r="P36" s="7">
        <f t="shared" si="1"/>
        <v>3.0513757914761921E-3</v>
      </c>
      <c r="Q36" s="7">
        <f t="shared" si="0"/>
        <v>4.5180865279955676E-3</v>
      </c>
      <c r="R36" s="7">
        <v>-2.2888426265567325E-4</v>
      </c>
      <c r="S36" s="7">
        <v>3.187908691336077E-4</v>
      </c>
    </row>
    <row r="37" spans="1:19" x14ac:dyDescent="0.25">
      <c r="A37" t="s">
        <v>48</v>
      </c>
      <c r="B37">
        <v>36</v>
      </c>
      <c r="D37" t="s">
        <v>93</v>
      </c>
      <c r="E37" s="1">
        <v>-7.499526313972766E-4</v>
      </c>
      <c r="F37" s="1">
        <v>9.9840006224303688E-4</v>
      </c>
      <c r="G37" s="1">
        <v>6.0660414500696034E-3</v>
      </c>
      <c r="H37" s="1">
        <v>3.5700203236971079E-3</v>
      </c>
      <c r="I37" s="1">
        <v>-1.0745073682646719E-3</v>
      </c>
      <c r="J37" s="1">
        <v>2.0151222163665599E-3</v>
      </c>
      <c r="K37" s="1">
        <v>2.959368323052167E-3</v>
      </c>
      <c r="L37" s="1">
        <v>1.1158266979757307E-2</v>
      </c>
      <c r="M37" s="1">
        <v>5.5047723552642189E-3</v>
      </c>
      <c r="N37" s="1">
        <v>1.3269937712528782E-3</v>
      </c>
      <c r="O37" t="s">
        <v>104</v>
      </c>
      <c r="P37" s="7">
        <f t="shared" si="1"/>
        <v>2.4711273011531177E-3</v>
      </c>
      <c r="Q37" s="7">
        <f t="shared" si="0"/>
        <v>5.409382468610063E-3</v>
      </c>
      <c r="R37" s="7">
        <v>-1.0745073682646719E-3</v>
      </c>
      <c r="S37" s="7">
        <v>1.3269937712528782E-3</v>
      </c>
    </row>
    <row r="38" spans="1:19" x14ac:dyDescent="0.25">
      <c r="A38" t="s">
        <v>49</v>
      </c>
      <c r="B38">
        <v>37</v>
      </c>
      <c r="C38" t="s">
        <v>113</v>
      </c>
      <c r="D38" t="s">
        <v>94</v>
      </c>
      <c r="E38" s="1">
        <v>-4.8527349307449669E-4</v>
      </c>
      <c r="F38" s="1">
        <v>-6.727758685865393E-4</v>
      </c>
      <c r="G38" s="1">
        <v>8.8226458820288896E-3</v>
      </c>
      <c r="H38" s="1">
        <v>2.9946997432011655E-3</v>
      </c>
      <c r="I38" s="1">
        <v>-2.2593006998969344E-3</v>
      </c>
      <c r="J38" s="1">
        <v>1.5751952583663612E-3</v>
      </c>
      <c r="K38" s="1">
        <v>1.1706133779868665E-3</v>
      </c>
      <c r="L38" s="1">
        <v>1.573941521458257E-2</v>
      </c>
      <c r="M38" s="1">
        <v>4.9217808339514927E-3</v>
      </c>
      <c r="N38" s="1">
        <v>2.8825875920184671E-3</v>
      </c>
      <c r="O38" t="s">
        <v>105</v>
      </c>
      <c r="P38" s="7">
        <f t="shared" si="1"/>
        <v>2.6648240658922549E-3</v>
      </c>
      <c r="Q38" s="7">
        <f t="shared" si="0"/>
        <v>5.851751171221822E-3</v>
      </c>
      <c r="R38" s="7">
        <v>-2.2593006998969344E-3</v>
      </c>
      <c r="S38" s="7">
        <v>2.8825875920184671E-3</v>
      </c>
    </row>
    <row r="39" spans="1:19" x14ac:dyDescent="0.25">
      <c r="A39" t="s">
        <v>50</v>
      </c>
      <c r="B39">
        <v>38</v>
      </c>
      <c r="D39" t="s">
        <v>95</v>
      </c>
      <c r="E39" s="1">
        <v>2.7749790487213957E-3</v>
      </c>
      <c r="F39" s="1">
        <v>1.0882996101733088E-3</v>
      </c>
      <c r="G39" s="1">
        <v>6.7040334247333948E-4</v>
      </c>
      <c r="H39" s="1">
        <v>4.7686494840452577E-3</v>
      </c>
      <c r="I39" s="1">
        <v>1.8239945063505505E-3</v>
      </c>
      <c r="J39" s="1">
        <v>3.7348720260758747E-3</v>
      </c>
      <c r="K39" s="1">
        <v>2.9230372775676805E-3</v>
      </c>
      <c r="L39" s="1">
        <v>2.1980204067489221E-3</v>
      </c>
      <c r="M39" s="1">
        <v>8.3738899637077792E-3</v>
      </c>
      <c r="N39" s="1">
        <v>4.4360534593989543E-3</v>
      </c>
      <c r="O39" t="s">
        <v>103</v>
      </c>
      <c r="P39" s="7">
        <f t="shared" si="1"/>
        <v>2.3255828713533255E-3</v>
      </c>
      <c r="Q39" s="7">
        <f t="shared" si="0"/>
        <v>4.3074549185250638E-3</v>
      </c>
      <c r="R39" s="7">
        <v>1.8239945063505505E-3</v>
      </c>
      <c r="S39" s="7">
        <v>4.4360534593989543E-3</v>
      </c>
    </row>
    <row r="40" spans="1:19" x14ac:dyDescent="0.25">
      <c r="A40" t="s">
        <v>51</v>
      </c>
      <c r="B40">
        <v>39</v>
      </c>
      <c r="D40" t="s">
        <v>96</v>
      </c>
      <c r="E40" s="1">
        <v>-7.8118081722790816E-3</v>
      </c>
      <c r="F40" s="1">
        <v>-6.9801986641068389E-3</v>
      </c>
      <c r="G40" s="1">
        <v>-7.6962116222465526E-3</v>
      </c>
      <c r="H40" s="1">
        <v>-6.0083669361770745E-3</v>
      </c>
      <c r="I40" s="1">
        <v>2.6101687274347828E-2</v>
      </c>
      <c r="J40" s="1">
        <v>1.5552275033549482E-2</v>
      </c>
      <c r="K40" s="1">
        <v>1.5082182465535211E-2</v>
      </c>
      <c r="L40" s="1">
        <v>1.5912427872944168E-2</v>
      </c>
      <c r="M40" s="1">
        <v>1.4694056512057801E-2</v>
      </c>
      <c r="N40" s="1">
        <v>4.2528541995502413E-2</v>
      </c>
      <c r="O40" t="s">
        <v>104</v>
      </c>
      <c r="P40" s="7">
        <f t="shared" si="1"/>
        <v>-7.1241463487023869E-3</v>
      </c>
      <c r="Q40" s="7">
        <f t="shared" si="0"/>
        <v>1.5310235471021666E-2</v>
      </c>
      <c r="R40" s="7">
        <v>2.6101687274347828E-2</v>
      </c>
      <c r="S40" s="7">
        <v>4.2528541995502413E-2</v>
      </c>
    </row>
    <row r="41" spans="1:19" x14ac:dyDescent="0.25">
      <c r="A41" t="s">
        <v>52</v>
      </c>
      <c r="B41">
        <v>40</v>
      </c>
      <c r="C41" t="s">
        <v>125</v>
      </c>
      <c r="D41" t="s">
        <v>97</v>
      </c>
      <c r="E41" s="1">
        <v>8.0097544891519438E-3</v>
      </c>
      <c r="F41" s="1">
        <v>-8.1892650454309642E-4</v>
      </c>
      <c r="G41" s="1">
        <v>7.2826980853478234E-4</v>
      </c>
      <c r="H41" s="1">
        <v>3.7352455267293579E-3</v>
      </c>
      <c r="I41" s="1">
        <v>4.6183128369279994E-3</v>
      </c>
      <c r="J41" s="1">
        <v>1.3078070262514025E-2</v>
      </c>
      <c r="K41" s="1">
        <v>1.5449167945913555E-3</v>
      </c>
      <c r="L41" s="1">
        <v>1.9338436057151063E-3</v>
      </c>
      <c r="M41" s="1">
        <v>8.1679019031962313E-3</v>
      </c>
      <c r="N41" s="1">
        <v>1.4414285632247663E-2</v>
      </c>
      <c r="O41" t="s">
        <v>104</v>
      </c>
      <c r="P41" s="7">
        <f t="shared" si="1"/>
        <v>2.9135858299682467E-3</v>
      </c>
      <c r="Q41" s="7">
        <f t="shared" si="0"/>
        <v>6.1811831415041797E-3</v>
      </c>
      <c r="R41" s="7">
        <v>4.6183128369279994E-3</v>
      </c>
      <c r="S41" s="7">
        <v>1.4414285632247663E-2</v>
      </c>
    </row>
    <row r="42" spans="1:19" x14ac:dyDescent="0.25">
      <c r="A42" t="s">
        <v>53</v>
      </c>
      <c r="B42">
        <v>41</v>
      </c>
      <c r="D42" t="s">
        <v>98</v>
      </c>
      <c r="E42" s="1">
        <v>-9.2957236950770225E-4</v>
      </c>
      <c r="F42" s="1">
        <v>-2.243521206906852E-3</v>
      </c>
      <c r="G42" s="1">
        <v>-9.137025274255523E-4</v>
      </c>
      <c r="H42" s="1">
        <v>6.4760769713829568E-4</v>
      </c>
      <c r="I42" s="1">
        <v>-2.6825439422357403E-3</v>
      </c>
      <c r="J42" s="1">
        <v>3.4957165805478791E-3</v>
      </c>
      <c r="K42" s="1">
        <v>6.9926660244285753E-3</v>
      </c>
      <c r="L42" s="1">
        <v>3.9722117957125278E-3</v>
      </c>
      <c r="M42" s="1">
        <v>6.5454561485467919E-3</v>
      </c>
      <c r="N42" s="1">
        <v>6.6536712173378039E-3</v>
      </c>
      <c r="O42" t="s">
        <v>104</v>
      </c>
      <c r="P42" s="7">
        <f t="shared" si="1"/>
        <v>-8.5979710167545281E-4</v>
      </c>
      <c r="Q42" s="7">
        <f t="shared" si="0"/>
        <v>5.2515126373089433E-3</v>
      </c>
      <c r="R42" s="7">
        <v>-2.6825439422357403E-3</v>
      </c>
      <c r="S42" s="7">
        <v>6.6536712173378039E-3</v>
      </c>
    </row>
    <row r="43" spans="1:19" x14ac:dyDescent="0.25">
      <c r="A43" t="s">
        <v>54</v>
      </c>
      <c r="B43">
        <v>42</v>
      </c>
      <c r="C43" t="s">
        <v>114</v>
      </c>
      <c r="D43" t="s">
        <v>99</v>
      </c>
      <c r="E43" s="1">
        <v>-4.5124326536778817E-4</v>
      </c>
      <c r="F43" s="1">
        <v>-5.79185532983512E-4</v>
      </c>
      <c r="G43" s="1">
        <v>1.2531123608502308E-3</v>
      </c>
      <c r="H43" s="1">
        <v>2.2748266521719729E-3</v>
      </c>
      <c r="I43" s="1">
        <v>-1.1691512164310539E-3</v>
      </c>
      <c r="J43" s="1">
        <v>1.2031462854538728E-3</v>
      </c>
      <c r="K43" s="1">
        <v>1.2967922321802847E-3</v>
      </c>
      <c r="L43" s="1">
        <v>2.2431159159038653E-3</v>
      </c>
      <c r="M43" s="1">
        <v>3.1534086517725482E-3</v>
      </c>
      <c r="N43" s="1">
        <v>1.6014992349304468E-3</v>
      </c>
      <c r="O43" t="s">
        <v>104</v>
      </c>
      <c r="P43" s="7">
        <f t="shared" si="1"/>
        <v>6.2437755366772589E-4</v>
      </c>
      <c r="Q43" s="7">
        <f t="shared" si="0"/>
        <v>1.9741157713276426E-3</v>
      </c>
      <c r="R43" s="7">
        <v>-1.1691512164310539E-3</v>
      </c>
      <c r="S43" s="7">
        <v>1.6014992349304468E-3</v>
      </c>
    </row>
    <row r="44" spans="1:19" x14ac:dyDescent="0.25">
      <c r="A44" t="s">
        <v>55</v>
      </c>
      <c r="B44">
        <v>43</v>
      </c>
      <c r="D44" t="s">
        <v>100</v>
      </c>
      <c r="E44" s="1">
        <v>2.881405830105582E-3</v>
      </c>
      <c r="F44" s="1">
        <v>-1.6722720871105536E-3</v>
      </c>
      <c r="G44" s="1">
        <v>-1.0467629725798625E-3</v>
      </c>
      <c r="H44" s="1">
        <v>-5.9334620137511311E-4</v>
      </c>
      <c r="I44" s="1">
        <v>-1.8558825641686572E-3</v>
      </c>
      <c r="J44" s="1">
        <v>3.6651830481938675E-3</v>
      </c>
      <c r="K44" s="1">
        <v>3.3494362842517622E-3</v>
      </c>
      <c r="L44" s="1">
        <v>2.262436523606407E-3</v>
      </c>
      <c r="M44" s="1">
        <v>2.65768450824649E-3</v>
      </c>
      <c r="N44" s="1">
        <v>3.0497030845189959E-3</v>
      </c>
      <c r="O44" t="s">
        <v>105</v>
      </c>
      <c r="P44" s="7">
        <f t="shared" si="1"/>
        <v>-1.077438577399868E-4</v>
      </c>
      <c r="Q44" s="7">
        <f t="shared" si="0"/>
        <v>2.983685091074632E-3</v>
      </c>
      <c r="R44" s="7">
        <v>-1.8558825641686572E-3</v>
      </c>
      <c r="S44" s="7">
        <v>3.0497030845189959E-3</v>
      </c>
    </row>
    <row r="45" spans="1:19" x14ac:dyDescent="0.25">
      <c r="A45" t="s">
        <v>56</v>
      </c>
      <c r="B45">
        <v>44</v>
      </c>
      <c r="D45" t="s">
        <v>101</v>
      </c>
      <c r="E45" s="1">
        <v>8.3610293896832388E-5</v>
      </c>
      <c r="F45" s="1">
        <v>1.4445220987325202E-3</v>
      </c>
      <c r="G45" s="1">
        <v>6.0161042577022436E-3</v>
      </c>
      <c r="H45" s="1">
        <v>7.1940319061249529E-3</v>
      </c>
      <c r="I45" s="1">
        <v>7.9229029392694557E-4</v>
      </c>
      <c r="J45" s="1">
        <v>1.2530585449373884E-3</v>
      </c>
      <c r="K45" s="1">
        <v>2.443562376742404E-3</v>
      </c>
      <c r="L45" s="1">
        <v>1.6000414763591098E-2</v>
      </c>
      <c r="M45" s="1">
        <v>8.424985139763766E-3</v>
      </c>
      <c r="N45" s="1">
        <v>1.8498771496426498E-3</v>
      </c>
      <c r="O45" t="s">
        <v>105</v>
      </c>
      <c r="P45" s="7">
        <f t="shared" si="1"/>
        <v>3.6845671391141374E-3</v>
      </c>
      <c r="Q45" s="7">
        <f t="shared" si="0"/>
        <v>7.0305052062586641E-3</v>
      </c>
      <c r="R45" s="7">
        <v>7.9229029392694557E-4</v>
      </c>
      <c r="S45" s="7">
        <v>1.8498771496426498E-3</v>
      </c>
    </row>
    <row r="46" spans="1:19" x14ac:dyDescent="0.25">
      <c r="A46" t="s">
        <v>57</v>
      </c>
      <c r="B46">
        <v>45</v>
      </c>
      <c r="D46" t="s">
        <v>102</v>
      </c>
      <c r="E46" s="1">
        <v>1.43693282580169E-3</v>
      </c>
      <c r="F46" s="1">
        <v>3.5573102490134953E-3</v>
      </c>
      <c r="G46" s="1">
        <v>2.5303230793969674E-2</v>
      </c>
      <c r="H46" s="1">
        <v>2.1895188006063751E-3</v>
      </c>
      <c r="I46" s="1">
        <v>-5.9945254714360038E-4</v>
      </c>
      <c r="J46" s="1">
        <v>3.0688352937773759E-3</v>
      </c>
      <c r="K46" s="1">
        <v>7.1289146891686077E-3</v>
      </c>
      <c r="L46" s="1">
        <v>5.4068508173725681E-2</v>
      </c>
      <c r="M46" s="1">
        <v>3.8523370257490014E-3</v>
      </c>
      <c r="N46" s="1">
        <v>9.0917449480972445E-4</v>
      </c>
      <c r="O46" t="s">
        <v>104</v>
      </c>
      <c r="P46" s="7">
        <f t="shared" si="1"/>
        <v>8.121748167347809E-3</v>
      </c>
      <c r="Q46" s="7">
        <f t="shared" si="0"/>
        <v>1.7029648795605166E-2</v>
      </c>
      <c r="R46" s="7">
        <v>-5.9945254714360038E-4</v>
      </c>
      <c r="S46" s="7">
        <v>9.0917449480972445E-4</v>
      </c>
    </row>
    <row r="47" spans="1:19" x14ac:dyDescent="0.25">
      <c r="A47" t="s">
        <v>58</v>
      </c>
      <c r="B47">
        <v>46</v>
      </c>
      <c r="C47" t="s">
        <v>116</v>
      </c>
      <c r="D47" t="s">
        <v>115</v>
      </c>
      <c r="E47" s="1">
        <v>-2.6225972618326397E-3</v>
      </c>
      <c r="F47" s="1">
        <v>7.6273738490493792E-3</v>
      </c>
      <c r="G47" s="1">
        <v>9.2191413338358619E-3</v>
      </c>
      <c r="H47" s="1">
        <v>1.3067602246946437E-2</v>
      </c>
      <c r="I47" s="1">
        <v>8.3198277496875795E-3</v>
      </c>
      <c r="J47" s="1">
        <v>5.2489596316962301E-3</v>
      </c>
      <c r="K47" s="1">
        <v>2.1517598037464607E-2</v>
      </c>
      <c r="L47" s="1">
        <v>1.7970816823163847E-2</v>
      </c>
      <c r="M47" s="1">
        <v>2.2258681822216245E-2</v>
      </c>
      <c r="N47" s="1">
        <v>2.0631193364197799E-2</v>
      </c>
      <c r="O47" t="s">
        <v>104</v>
      </c>
      <c r="P47" s="7">
        <f t="shared" si="1"/>
        <v>6.8228800419997595E-3</v>
      </c>
      <c r="Q47" s="7">
        <f t="shared" si="0"/>
        <v>1.6749014078635233E-2</v>
      </c>
      <c r="R47" s="7">
        <v>8.3198277496875795E-3</v>
      </c>
      <c r="S47" s="7">
        <v>2.0631193364197799E-2</v>
      </c>
    </row>
    <row r="49" spans="4:9" x14ac:dyDescent="0.25">
      <c r="D49" s="1">
        <f>AVERAGE(E49:I49)</f>
        <v>-0.56521450176571353</v>
      </c>
      <c r="E49" s="1">
        <f>SUM(E2:E47)</f>
        <v>-0.77630632255083476</v>
      </c>
      <c r="F49" s="1">
        <f t="shared" ref="F49:I49" si="2">SUM(F2:F47)</f>
        <v>-0.42691088074454048</v>
      </c>
      <c r="G49" s="1">
        <f t="shared" si="2"/>
        <v>-0.21263982266531445</v>
      </c>
      <c r="H49" s="1">
        <f t="shared" si="2"/>
        <v>-0.30647703314424429</v>
      </c>
      <c r="I49" s="1">
        <f t="shared" si="2"/>
        <v>-1.1037384497236336</v>
      </c>
    </row>
    <row r="50" spans="4:9" x14ac:dyDescent="0.25">
      <c r="D50">
        <f>_xlfn.STDEV.S(E49:I49)</f>
        <v>0.36910353321443762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category_attribution</vt:lpstr>
      <vt:lpstr>Avg_fluxes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ROCCO Manon</cp:lastModifiedBy>
  <dcterms:created xsi:type="dcterms:W3CDTF">2024-10-21T12:42:20Z</dcterms:created>
  <dcterms:modified xsi:type="dcterms:W3CDTF">2024-12-10T21:20:15Z</dcterms:modified>
</cp:coreProperties>
</file>